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C:\Users\alina.costachescu\Desktop\POIM- eficienta energetica\Minimis 27.09.2022\"/>
    </mc:Choice>
  </mc:AlternateContent>
  <xr:revisionPtr revIDLastSave="0" documentId="8_{3610599F-F437-44BF-AA6E-B0853894F89E}" xr6:coauthVersionLast="47" xr6:coauthVersionMax="47" xr10:uidLastSave="{00000000-0000-0000-0000-000000000000}"/>
  <bookViews>
    <workbookView xWindow="-120" yWindow="-120" windowWidth="29040" windowHeight="15840" activeTab="1" xr2:uid="{00000000-000D-0000-FFFF-FFFF00000000}"/>
  </bookViews>
  <sheets>
    <sheet name="Buget CF" sheetId="6" r:id="rId1"/>
    <sheet name="Întreprindere in dificultate" sheetId="7" r:id="rId2"/>
    <sheet name="consum existent si prognozat" sheetId="8"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13" i="7" l="1"/>
  <c r="D132" i="7"/>
  <c r="D137" i="7" s="1"/>
  <c r="D148" i="7"/>
  <c r="D150" i="7" s="1"/>
  <c r="D155" i="7" s="1"/>
  <c r="D124" i="7"/>
  <c r="D125" i="7" s="1"/>
  <c r="D136" i="7"/>
  <c r="D149" i="7"/>
  <c r="D151" i="7" s="1"/>
  <c r="C204" i="7"/>
  <c r="C205" i="7"/>
  <c r="C206" i="7"/>
  <c r="C113" i="7"/>
  <c r="C148" i="7" s="1"/>
  <c r="C132" i="7"/>
  <c r="C139" i="7" s="1"/>
  <c r="C124" i="7"/>
  <c r="C149" i="7" s="1"/>
  <c r="C136" i="7"/>
  <c r="B204" i="7"/>
  <c r="B205" i="7"/>
  <c r="B206" i="7"/>
  <c r="D42" i="7"/>
  <c r="C196" i="7"/>
  <c r="C198" i="7" s="1"/>
  <c r="D54" i="7"/>
  <c r="C197" i="7"/>
  <c r="D68" i="7"/>
  <c r="D89" i="7" s="1"/>
  <c r="C199" i="7" s="1"/>
  <c r="D75" i="7"/>
  <c r="B175" i="7" s="1"/>
  <c r="C42" i="7"/>
  <c r="B196" i="7"/>
  <c r="B198" i="7" s="1"/>
  <c r="C54" i="7"/>
  <c r="B197" i="7"/>
  <c r="C68" i="7"/>
  <c r="C89" i="7" s="1"/>
  <c r="B199" i="7" s="1"/>
  <c r="C75" i="7"/>
  <c r="D105" i="7"/>
  <c r="C195" i="7"/>
  <c r="C105" i="7"/>
  <c r="B195" i="7"/>
  <c r="D82" i="7"/>
  <c r="B168" i="7"/>
  <c r="B170" i="7" s="1"/>
  <c r="D85" i="7"/>
  <c r="B169" i="7"/>
  <c r="B174" i="7"/>
  <c r="B176" i="7"/>
  <c r="B173" i="7"/>
  <c r="B113" i="7"/>
  <c r="B148" i="7" s="1"/>
  <c r="B132" i="7"/>
  <c r="B124" i="7"/>
  <c r="B149" i="7" s="1"/>
  <c r="B136" i="7"/>
  <c r="D152" i="7"/>
  <c r="D147" i="7"/>
  <c r="C147" i="7"/>
  <c r="B147" i="7"/>
  <c r="D146" i="7"/>
  <c r="C146" i="7"/>
  <c r="B146" i="7"/>
  <c r="D145" i="7"/>
  <c r="C145" i="7"/>
  <c r="B145" i="7"/>
  <c r="B137" i="7"/>
  <c r="B139" i="7"/>
  <c r="D138" i="7"/>
  <c r="C138" i="7"/>
  <c r="B138" i="7"/>
  <c r="D127" i="7"/>
  <c r="B105" i="7"/>
  <c r="D57" i="7"/>
  <c r="D60" i="7"/>
  <c r="D63" i="7"/>
  <c r="D56" i="7"/>
  <c r="D94" i="7" s="1"/>
  <c r="C57" i="7"/>
  <c r="C56" i="7" s="1"/>
  <c r="C60" i="7"/>
  <c r="C63" i="7"/>
  <c r="B42" i="7"/>
  <c r="B54" i="7"/>
  <c r="B57" i="7"/>
  <c r="B60" i="7"/>
  <c r="B63" i="7"/>
  <c r="B56" i="7"/>
  <c r="B68" i="7"/>
  <c r="B89" i="7" s="1"/>
  <c r="B75" i="7"/>
  <c r="D16" i="7"/>
  <c r="D18" i="7" s="1"/>
  <c r="D25" i="7"/>
  <c r="D29" i="7"/>
  <c r="D43" i="7" s="1"/>
  <c r="D30" i="7"/>
  <c r="C16" i="7"/>
  <c r="C18" i="7"/>
  <c r="C93" i="7" s="1"/>
  <c r="C25" i="7"/>
  <c r="C29" i="7"/>
  <c r="C43" i="7" s="1"/>
  <c r="C30" i="7"/>
  <c r="B16" i="7"/>
  <c r="B18" i="7" s="1"/>
  <c r="B25" i="7"/>
  <c r="B29" i="7"/>
  <c r="B30" i="7"/>
  <c r="C85" i="7"/>
  <c r="B85" i="7"/>
  <c r="C82" i="7"/>
  <c r="B82" i="7"/>
  <c r="B43" i="7"/>
  <c r="C78" i="6"/>
  <c r="C81" i="6"/>
  <c r="C84" i="6"/>
  <c r="C80" i="6"/>
  <c r="C79" i="6"/>
  <c r="D92" i="7" l="1"/>
  <c r="D44" i="7"/>
  <c r="D93" i="7"/>
  <c r="B200" i="7"/>
  <c r="B152" i="7"/>
  <c r="B151" i="7"/>
  <c r="B150" i="7"/>
  <c r="B155" i="7" s="1"/>
  <c r="D157" i="7"/>
  <c r="C203" i="7"/>
  <c r="C207" i="7" s="1"/>
  <c r="C208" i="7" s="1"/>
  <c r="D156" i="7"/>
  <c r="B44" i="7"/>
  <c r="B92" i="7"/>
  <c r="B93" i="7"/>
  <c r="C94" i="7"/>
  <c r="D140" i="7"/>
  <c r="D141" i="7"/>
  <c r="D142" i="7"/>
  <c r="C152" i="7"/>
  <c r="C150" i="7"/>
  <c r="C155" i="7" s="1"/>
  <c r="C151" i="7"/>
  <c r="B94" i="7"/>
  <c r="B177" i="7"/>
  <c r="B179" i="7"/>
  <c r="C200" i="7"/>
  <c r="C44" i="7"/>
  <c r="C137" i="7"/>
  <c r="D139" i="7"/>
  <c r="B126" i="7"/>
  <c r="C125" i="7"/>
  <c r="C126" i="7"/>
  <c r="C92" i="7"/>
  <c r="B125" i="7"/>
  <c r="D126" i="7"/>
  <c r="B127" i="7"/>
  <c r="C127" i="7"/>
  <c r="I130" i="7" l="1"/>
  <c r="I126" i="7"/>
  <c r="B142" i="7"/>
  <c r="B141" i="7"/>
  <c r="B140" i="7"/>
  <c r="C157" i="7"/>
  <c r="C156" i="7"/>
  <c r="B203" i="7"/>
  <c r="B207" i="7" s="1"/>
  <c r="B208" i="7" s="1"/>
  <c r="B157" i="7"/>
  <c r="B156" i="7"/>
  <c r="C141" i="7"/>
  <c r="C140" i="7"/>
  <c r="C142" i="7"/>
</calcChain>
</file>

<file path=xl/sharedStrings.xml><?xml version="1.0" encoding="utf-8"?>
<sst xmlns="http://schemas.openxmlformats.org/spreadsheetml/2006/main" count="543" uniqueCount="343">
  <si>
    <t>1.1</t>
  </si>
  <si>
    <t>1.2</t>
  </si>
  <si>
    <t>Pentru a fi eligibil, solicitantul trebuie să nu se încadreze în categoria întreprinderilor în dificultate.</t>
  </si>
  <si>
    <t>i) Se calculează Rezultatul total acumulat al solicitantului</t>
  </si>
  <si>
    <t>Rezultatul reportat</t>
  </si>
  <si>
    <t>Rezultatul exercitiului financiar</t>
  </si>
  <si>
    <t>Rezultatul total acumulat</t>
  </si>
  <si>
    <t>Dacă Rezultatul total acumulat este pozitiv, atunci solicitantul nu se încadrează în categoria întreprinderilor în dificultate.</t>
  </si>
  <si>
    <r>
      <t>ii) Dacă Rezultatul total acumulat este negativ (</t>
    </r>
    <r>
      <rPr>
        <b/>
        <sz val="10"/>
        <rFont val="Calibri"/>
        <family val="2"/>
        <charset val="238"/>
      </rPr>
      <t>Pierdere acumulata</t>
    </r>
    <r>
      <rPr>
        <sz val="11"/>
        <color theme="1"/>
        <rFont val="Calibri"/>
        <family val="2"/>
        <charset val="238"/>
        <scheme val="minor"/>
      </rPr>
      <t xml:space="preserve">), atunci se calculează </t>
    </r>
    <r>
      <rPr>
        <b/>
        <sz val="10"/>
        <rFont val="Calibri"/>
        <family val="2"/>
        <charset val="238"/>
      </rPr>
      <t xml:space="preserve">Pierderile de capital </t>
    </r>
    <r>
      <rPr>
        <sz val="11"/>
        <color theme="1"/>
        <rFont val="Calibri"/>
        <family val="2"/>
        <charset val="238"/>
        <scheme val="minor"/>
      </rPr>
      <t>(Pierderea acumulata + Prime de capital + Rezerve din reevaluare + Rezerve)</t>
    </r>
  </si>
  <si>
    <t>Capital social subscris si varsat</t>
  </si>
  <si>
    <t>Prime de capital</t>
  </si>
  <si>
    <t>Rezerve din reevaluare</t>
  </si>
  <si>
    <t>Rezerve</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</si>
  <si>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</si>
  <si>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</si>
  <si>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</si>
  <si>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1A - Bilanțul</t>
  </si>
  <si>
    <t>A.Active imobilizate</t>
  </si>
  <si>
    <t>I.Imobilizari necorporale</t>
  </si>
  <si>
    <t>II.Imobilizari corporale</t>
  </si>
  <si>
    <t>Imobilizari corporale - total</t>
  </si>
  <si>
    <t>III.Imobilizari financiare</t>
  </si>
  <si>
    <t>Active imobilizate - total</t>
  </si>
  <si>
    <t>B.Active circulante</t>
  </si>
  <si>
    <t>I.Stocuri:</t>
  </si>
  <si>
    <t>1. Materii prime si materiale consumabile</t>
  </si>
  <si>
    <t>2. Productia in curs de executie</t>
  </si>
  <si>
    <t>3. Produse finite si marfuri</t>
  </si>
  <si>
    <t>4. Avansuri pentru cumparari stocuri</t>
  </si>
  <si>
    <t>Stocuri - total</t>
  </si>
  <si>
    <t>II.Creante</t>
  </si>
  <si>
    <t>IV.Casa si conturi la banci</t>
  </si>
  <si>
    <t>Active circulante - total</t>
  </si>
  <si>
    <t>C.Cheltuieli in avans</t>
  </si>
  <si>
    <t>1. Sume de reluat într-o perioadă de până la un an</t>
  </si>
  <si>
    <t>2. Sume de reluat într-o perioadă mai mare de un an</t>
  </si>
  <si>
    <t>D.Datorii: sumele care trebuie platite intr-o perioada de pana la un an</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</si>
  <si>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</si>
  <si>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</si>
  <si>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</si>
  <si>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</si>
  <si>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</si>
  <si>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</si>
  <si>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</si>
  <si>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</si>
  <si>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Datorii: sumele care trebuie platite intr-o perioada de pana la un an</t>
  </si>
  <si>
    <t>E.Active circulante nete/datorii curente nete</t>
  </si>
  <si>
    <t>F.Total active minus datorii curente</t>
  </si>
  <si>
    <t>G.Datorii: sumele care trebuie platite intr-o perioada mai mare de un an</t>
  </si>
  <si>
    <t xml:space="preserve">5. Efecte de comert de platit </t>
  </si>
  <si>
    <t xml:space="preserve">6. Sume datorate entitatilor afiliate </t>
  </si>
  <si>
    <t xml:space="preserve">8. Alte datorii, inclusiv datoriile fiscale si datoriile privind asigurarile sociale </t>
  </si>
  <si>
    <t>Datorii ce trebuie platite intr-o perioada mai mare de un an - total</t>
  </si>
  <si>
    <t>H.Provizioane</t>
  </si>
  <si>
    <t>I.Venituri in avans</t>
  </si>
  <si>
    <t xml:space="preserve">1. Subvenţii pentru investiţii </t>
  </si>
  <si>
    <t>Sume de reluat într-o perioadă de până la un an</t>
  </si>
  <si>
    <t>Sume de reluat într-o perioadă mai mare de un an</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</si>
  <si>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</si>
  <si>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</si>
  <si>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</si>
  <si>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</si>
  <si>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</si>
  <si>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J.Capital si rezerve</t>
  </si>
  <si>
    <t>I.Capital, din care</t>
  </si>
  <si>
    <t>II.Prime de capital</t>
  </si>
  <si>
    <t>III.Rezerve din reevaluare</t>
  </si>
  <si>
    <t>Sold Creditor</t>
  </si>
  <si>
    <t>Sold Debitor</t>
  </si>
  <si>
    <t>IV.Rezerve</t>
  </si>
  <si>
    <t>Acţiuni proprii</t>
  </si>
  <si>
    <t>Câştiguri legate de instrumentele de capitaluri proprii</t>
  </si>
  <si>
    <t>Pierderi legate de instrumentele de capitaluri proprii</t>
  </si>
  <si>
    <t>Repartizarea profitului</t>
  </si>
  <si>
    <t>Capitaluri proprii - total</t>
  </si>
  <si>
    <t>Patrimoniul public</t>
  </si>
  <si>
    <t>Patrimoniul privat</t>
  </si>
  <si>
    <t>Capitaluri - total</t>
  </si>
  <si>
    <t>TOTAL ACTIV</t>
  </si>
  <si>
    <t>TOTAL CAPITALURI SI DATORII</t>
  </si>
  <si>
    <t>Venituri din exploatare - total</t>
  </si>
  <si>
    <t>Alte cheltuieli materiale</t>
  </si>
  <si>
    <t>Alte cheltuieli externe (cu energie şi apă)</t>
  </si>
  <si>
    <t xml:space="preserve">Cheltuieli privind mărfurile </t>
  </si>
  <si>
    <t>Reduceri comerciale primite</t>
  </si>
  <si>
    <t xml:space="preserve">Ajustări de valoare privind activele circulante </t>
  </si>
  <si>
    <t xml:space="preserve">Ajustări privind provizioanele  </t>
  </si>
  <si>
    <t>Cheltuieli din exploatare - total</t>
  </si>
  <si>
    <t>Rezultatul din exploatare</t>
  </si>
  <si>
    <t>Rezultatul din exploatare Profit</t>
  </si>
  <si>
    <t>Rezultatul din exploatare Pierdere</t>
  </si>
  <si>
    <t>Venituri financiare</t>
  </si>
  <si>
    <t xml:space="preserve">Alte cheltuieli financiare  </t>
  </si>
  <si>
    <t>Cheltuieli financiare</t>
  </si>
  <si>
    <t>Rezultatul financiar</t>
  </si>
  <si>
    <t>Rezultatul financiar Profit</t>
  </si>
  <si>
    <t>Rezultatul financiar Pierdere</t>
  </si>
  <si>
    <t>Rezultatul curent</t>
  </si>
  <si>
    <t>Rezultatul curent Profit</t>
  </si>
  <si>
    <t>Rezultatul curent Pierdere</t>
  </si>
  <si>
    <t>Rezultatul extraordinar</t>
  </si>
  <si>
    <t>Rezultatul extraordinar Profit</t>
  </si>
  <si>
    <t>Rezultatul extraordinar Pierdere</t>
  </si>
  <si>
    <t>Venituri totale</t>
  </si>
  <si>
    <t>Cheltuieli totale</t>
  </si>
  <si>
    <t>Rezultatul brut</t>
  </si>
  <si>
    <t>Rezultatul brut Profit</t>
  </si>
  <si>
    <t>Rezultatul brut Pierdere</t>
  </si>
  <si>
    <t>Impozit pe profit</t>
  </si>
  <si>
    <t>Alte impozite neprezentate la elementele de mai sus</t>
  </si>
  <si>
    <t>Rezultatul net</t>
  </si>
  <si>
    <t>Rezultatul net Profit</t>
  </si>
  <si>
    <t>Rezultatul net Pierdere</t>
  </si>
  <si>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</si>
  <si>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1. Terenuri si constructii</t>
  </si>
  <si>
    <t>2. Instalatii tehnice si masini</t>
  </si>
  <si>
    <t>3. Alte instalatii, utilaje si mobilier</t>
  </si>
  <si>
    <t>4. Investiții imobiliare</t>
  </si>
  <si>
    <t>5. Imobilizări corporale în curs de execuție</t>
  </si>
  <si>
    <t>6. Investiții imobiliare în curs de execuție</t>
  </si>
  <si>
    <t>7. Avansuri acordate pentru imobilizări corporale</t>
  </si>
  <si>
    <t>III.Investitii financiare pe termen scurt</t>
  </si>
  <si>
    <t>1. Împrumuturi din emisiunea de obligatiuni, prezentându-se separat împrumuturile din emisiunea de obligatiuni convertibile</t>
  </si>
  <si>
    <t xml:space="preserve">    Capital subscris vărsat</t>
  </si>
  <si>
    <t xml:space="preserve">    Capital subscris nevărsat</t>
  </si>
  <si>
    <t xml:space="preserve">    Patrimoniu regiei</t>
  </si>
  <si>
    <t xml:space="preserve">    Patrimoniul institutelor naționale de cercetare-dezvoltare</t>
  </si>
  <si>
    <t xml:space="preserve">    Alte elemente de capitaluri proprii</t>
  </si>
  <si>
    <t>V.Rezultatul reportat</t>
  </si>
  <si>
    <t>VI.Rezultatul exercitiului financiar</t>
  </si>
  <si>
    <t>1B - Contul de profit și pierdere</t>
  </si>
  <si>
    <t>Completați cu informatii din Contul de profit și pierdere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</si>
  <si>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Cifra de afaceri neta</t>
  </si>
  <si>
    <t>Venituri aferente costului producției în curs de execuție (+ pentru C; - pentru D)</t>
  </si>
  <si>
    <t>Venituri  din productia de imobilizări necorporale și corporale</t>
  </si>
  <si>
    <t>Venituri din reevaluarea imobilizărilor corporale</t>
  </si>
  <si>
    <t>Venituri din producția de investiții imobiliare</t>
  </si>
  <si>
    <t>Venituri din subvenții de exploatare</t>
  </si>
  <si>
    <t>Alte venituri din exploatare</t>
  </si>
  <si>
    <t xml:space="preserve">Cheltuieli cu materiile prime şi materialele consumabile </t>
  </si>
  <si>
    <t>Cheltuieli cu personalul</t>
  </si>
  <si>
    <t>Ajustări de valoare privind imobilizările corporale şi necorporale</t>
  </si>
  <si>
    <t xml:space="preserve">Alte cheltuieli de exploatare </t>
  </si>
  <si>
    <t>Venituri din interese de participare</t>
  </si>
  <si>
    <t>Venituri din dobânzi</t>
  </si>
  <si>
    <t>Venituri din subvenţii de exploatare pentru dobânda datorată</t>
  </si>
  <si>
    <t>Alte venituri financiare</t>
  </si>
  <si>
    <t>Ajustări de valoare privind imobilizările financiare şi investiţiile financiare deţinute ca active circulante</t>
  </si>
  <si>
    <t xml:space="preserve">Cheltuieli privind dobânzile </t>
  </si>
  <si>
    <t>Venituri extraordinare</t>
  </si>
  <si>
    <t>Cheltuieli extraordinare</t>
  </si>
  <si>
    <t>Verificarea încadrării solicitantului în categoria întreprinderilor în dificultate</t>
  </si>
  <si>
    <t>Verificarea de la pct. 1) si 4) se face în mod automat, în baza informațiilor introduse deja. Verificarea de la pct. 1) nu este aplicabilă întreprinderilor ce au mai puțin de 3 ani de la înființare.
Punctele 2) și 3) de mai jos fac obiectul Declarației de eligibilitate, pe propria răspundere.</t>
  </si>
  <si>
    <r>
      <t xml:space="preserve">1. 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</si>
  <si>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2. Atunci când întreprinderea face obiectul unei proceduri colective de insolvență sau îndeplinește criteriile prevăzute de legislația națională pentru inițierea unei proceduri colective de insolvență la cererea creditorilor săi.</t>
  </si>
  <si>
    <t>3. Atunci când întreprinderea a primit ajutor pentru salvare și nu a rambursat încă împrumutul sau nu a încetat garanția sau a primit ajutoare pentru restructurare și face încă obiectul unui plan de restructurare.</t>
  </si>
  <si>
    <t xml:space="preserve">4. Calculul se aplică unei întreprinderi care nu este un IMM (întreprindere mare). </t>
  </si>
  <si>
    <r>
      <t xml:space="preserve">Intreprinderea  Nu este in dificultate </t>
    </r>
    <r>
      <rPr>
        <sz val="10"/>
        <rFont val="Calibri"/>
        <family val="2"/>
      </rPr>
      <t>daca unul din indicatorii de mai jos, este indeplinit  in oricare din ultimele doua exercitii financiare</t>
    </r>
  </si>
  <si>
    <t xml:space="preserve"> 0≤Datorii totale/ Capitaluri proprii totale ≤7,5   </t>
  </si>
  <si>
    <t>EBITDA/cheltuieli cu dobanzile  ≥ 1</t>
  </si>
  <si>
    <r>
      <t xml:space="preserve">Intreprinderea   este in dificultate </t>
    </r>
    <r>
      <rPr>
        <sz val="10"/>
        <rFont val="Calibri"/>
        <family val="2"/>
      </rPr>
      <t>daca in  fiecare din ultimele doua exercitii financiare conditiile 0&gt; e1</t>
    </r>
    <r>
      <rPr>
        <vertAlign val="subscript"/>
        <sz val="10"/>
        <rFont val="Calibri"/>
        <family val="2"/>
      </rPr>
      <t>N</t>
    </r>
    <r>
      <rPr>
        <sz val="10"/>
        <rFont val="Calibri"/>
        <family val="2"/>
      </rPr>
      <t>&gt;7,5  și e2</t>
    </r>
    <r>
      <rPr>
        <vertAlign val="subscript"/>
        <sz val="10"/>
        <rFont val="Calibri"/>
        <family val="2"/>
      </rPr>
      <t>N</t>
    </r>
    <r>
      <rPr>
        <sz val="10"/>
        <rFont val="Calibri"/>
        <family val="2"/>
      </rPr>
      <t xml:space="preserve">&lt;1   SI </t>
    </r>
  </si>
  <si>
    <r>
      <t xml:space="preserve"> 0&gt;e1</t>
    </r>
    <r>
      <rPr>
        <vertAlign val="subscript"/>
        <sz val="10"/>
        <rFont val="Calibri"/>
        <family val="2"/>
      </rPr>
      <t>N-1</t>
    </r>
    <r>
      <rPr>
        <sz val="10"/>
        <rFont val="Calibri"/>
        <family val="2"/>
      </rPr>
      <t>&gt;7,5 si e2</t>
    </r>
    <r>
      <rPr>
        <vertAlign val="subscript"/>
        <sz val="10"/>
        <rFont val="Calibri"/>
        <family val="2"/>
      </rPr>
      <t>N-1</t>
    </r>
    <r>
      <rPr>
        <sz val="10"/>
        <rFont val="Calibri"/>
        <family val="2"/>
      </rPr>
      <t>&lt;1   sunt cumulativ indeplinite in ultimii doi ani .</t>
    </r>
  </si>
  <si>
    <t>e1 =Datorii totale/Capitaluri proprii totale</t>
  </si>
  <si>
    <t>e2= EBITDA/Cheltuieli cu dobânzile</t>
  </si>
  <si>
    <t xml:space="preserve">Datorii totale = Datorii care trebuie plătite într-o perioadă de până la un an + Datorii care trebuie plătite într-o perioadă de peste un an, </t>
  </si>
  <si>
    <t>Mentionati explicit valorile care sunt folosite in calculul de la pct e), bifati corespunzator pentru conditiile e1) e2)</t>
  </si>
  <si>
    <t xml:space="preserve">Datorii care trebuie platite pe o perioada de pana la un an  </t>
  </si>
  <si>
    <t xml:space="preserve">Datorii care trebuie platite pe o perioada mai mare de un an </t>
  </si>
  <si>
    <t>Datorii totale (rd.3=rd.1+rd.2)</t>
  </si>
  <si>
    <t xml:space="preserve">Capitaluri proprii totale </t>
  </si>
  <si>
    <t xml:space="preserve">Raportul rd.3/rd.4 aferent anului N, respectiv  anului N-1 </t>
  </si>
  <si>
    <t>e1</t>
  </si>
  <si>
    <r>
      <t>Datorii totale/Capitaluri proprii totale (e1</t>
    </r>
    <r>
      <rPr>
        <vertAlign val="subscript"/>
        <sz val="10"/>
        <rFont val="Calibri"/>
        <family val="2"/>
      </rPr>
      <t>N</t>
    </r>
    <r>
      <rPr>
        <sz val="10"/>
        <rFont val="Calibri"/>
        <family val="2"/>
      </rPr>
      <t>,  respectiv  e1</t>
    </r>
    <r>
      <rPr>
        <vertAlign val="subscript"/>
        <sz val="10"/>
        <rFont val="Calibri"/>
        <family val="2"/>
      </rPr>
      <t>N-1</t>
    </r>
    <r>
      <rPr>
        <sz val="10"/>
        <rFont val="Calibri"/>
        <family val="2"/>
      </rPr>
      <t>)</t>
    </r>
  </si>
  <si>
    <t xml:space="preserve">0≤Datorii totale/ Capitaluri proprii totale ≤7,5 </t>
  </si>
  <si>
    <r>
      <t></t>
    </r>
    <r>
      <rPr>
        <b/>
        <sz val="10"/>
        <rFont val="Calibri"/>
        <family val="2"/>
      </rPr>
      <t xml:space="preserve">  da   </t>
    </r>
    <r>
      <rPr>
        <b/>
        <sz val="10"/>
        <rFont val="Symbol"/>
        <family val="1"/>
        <charset val="2"/>
      </rPr>
      <t></t>
    </r>
    <r>
      <rPr>
        <b/>
        <sz val="10"/>
        <rFont val="Calibri"/>
        <family val="2"/>
      </rPr>
      <t xml:space="preserve">  nu</t>
    </r>
  </si>
  <si>
    <r>
      <t></t>
    </r>
    <r>
      <rPr>
        <b/>
        <sz val="10"/>
        <rFont val="Calibri"/>
        <family val="2"/>
      </rPr>
      <t xml:space="preserve">  da  </t>
    </r>
    <r>
      <rPr>
        <b/>
        <sz val="10"/>
        <rFont val="Symbol"/>
        <family val="1"/>
        <charset val="2"/>
      </rPr>
      <t></t>
    </r>
    <r>
      <rPr>
        <b/>
        <sz val="10"/>
        <rFont val="Calibri"/>
        <family val="2"/>
      </rPr>
      <t xml:space="preserve">  nu</t>
    </r>
  </si>
  <si>
    <r>
      <t xml:space="preserve">Profit net </t>
    </r>
    <r>
      <rPr>
        <vertAlign val="subscript"/>
        <sz val="10"/>
        <rFont val="Calibri"/>
        <family val="2"/>
      </rPr>
      <t>N</t>
    </r>
    <r>
      <rPr>
        <sz val="10"/>
        <rFont val="Calibri"/>
        <family val="2"/>
      </rPr>
      <t xml:space="preserve">/Pierderea neta  </t>
    </r>
  </si>
  <si>
    <t xml:space="preserve">Cheltuieli cu dobânzile </t>
  </si>
  <si>
    <t xml:space="preserve">Cheltuieli cu amortizarea </t>
  </si>
  <si>
    <r>
      <t>EBITDA</t>
    </r>
    <r>
      <rPr>
        <sz val="10"/>
        <rFont val="Calibri"/>
        <family val="2"/>
      </rPr>
      <t xml:space="preserve"> = (+)Profit net /(-)Pierderea neta   </t>
    </r>
    <r>
      <rPr>
        <b/>
        <sz val="10"/>
        <rFont val="Calibri"/>
        <family val="2"/>
      </rPr>
      <t>+</t>
    </r>
    <r>
      <rPr>
        <sz val="10"/>
        <rFont val="Calibri"/>
        <family val="2"/>
      </rPr>
      <t xml:space="preserve"> Cheltuieli cu impozitul pe profit  </t>
    </r>
    <r>
      <rPr>
        <b/>
        <sz val="10"/>
        <rFont val="Calibri"/>
        <family val="2"/>
      </rPr>
      <t>+</t>
    </r>
    <r>
      <rPr>
        <sz val="10"/>
        <rFont val="Calibri"/>
        <family val="2"/>
      </rPr>
      <t xml:space="preserve"> Cheltuieli cu dobânzile  </t>
    </r>
    <r>
      <rPr>
        <b/>
        <sz val="10"/>
        <rFont val="Calibri"/>
        <family val="2"/>
      </rPr>
      <t>+</t>
    </r>
    <r>
      <rPr>
        <sz val="10"/>
        <rFont val="Calibri"/>
        <family val="2"/>
      </rPr>
      <t xml:space="preserve"> Cheltuieli cu amortizarea </t>
    </r>
  </si>
  <si>
    <t xml:space="preserve">Raportul rd.9/rd.7 aferent anului N, respectiv anului N-1 </t>
  </si>
  <si>
    <t>e2</t>
  </si>
  <si>
    <r>
      <t>EBITDA/Cheltuieli cu dobânzile(  e2</t>
    </r>
    <r>
      <rPr>
        <vertAlign val="subscript"/>
        <sz val="10"/>
        <rFont val="Calibri"/>
        <family val="2"/>
      </rPr>
      <t>N</t>
    </r>
    <r>
      <rPr>
        <sz val="10"/>
        <rFont val="Calibri"/>
        <family val="2"/>
      </rPr>
      <t xml:space="preserve"> ,respectiv e2 </t>
    </r>
    <r>
      <rPr>
        <vertAlign val="subscript"/>
        <sz val="10"/>
        <rFont val="Calibri"/>
        <family val="2"/>
      </rPr>
      <t>N-1</t>
    </r>
    <r>
      <rPr>
        <sz val="10"/>
        <rFont val="Calibri"/>
        <family val="2"/>
      </rPr>
      <t>)</t>
    </r>
  </si>
  <si>
    <r>
      <t></t>
    </r>
    <r>
      <rPr>
        <b/>
        <sz val="10"/>
        <rFont val="Calibri"/>
        <family val="2"/>
      </rPr>
      <t xml:space="preserve">  da </t>
    </r>
    <r>
      <rPr>
        <b/>
        <sz val="10"/>
        <rFont val="Symbol"/>
        <family val="1"/>
        <charset val="2"/>
      </rPr>
      <t></t>
    </r>
    <r>
      <rPr>
        <b/>
        <sz val="10"/>
        <rFont val="Calibri"/>
        <family val="2"/>
      </rPr>
      <t xml:space="preserve"> nu</t>
    </r>
  </si>
  <si>
    <t>Dacă valoarea Cheltuielile cu dobânzile aferente anului N si/sau valoarea Cheltuielile cu dobânzile aferente anului N-1 este zero pentru calculul indicatorului EBITDA/cheltuieli cu dobanzile  se ia in considerare cifra 0,1.</t>
  </si>
  <si>
    <t>1 - BUGETUL CERERII DE FINANTARE</t>
  </si>
  <si>
    <t>Cheltuieli eligibile</t>
  </si>
  <si>
    <t>Total eligibil</t>
  </si>
  <si>
    <t>Cheltuieli neeligibile</t>
  </si>
  <si>
    <t>Total neeligibil</t>
  </si>
  <si>
    <t>TOTAL</t>
  </si>
  <si>
    <t>Baza</t>
  </si>
  <si>
    <t>TVA elig.</t>
  </si>
  <si>
    <t>TVA ne-elig. (TVA aferentă cheltuielilor neeligibile şi TVA deductibilă aferentă cheltuielilor eligibile)</t>
  </si>
  <si>
    <t>Categorii MySMIS</t>
  </si>
  <si>
    <t>Subcategorii MySMIS</t>
  </si>
  <si>
    <t>Amenajarea terenului</t>
  </si>
  <si>
    <t>3.1</t>
  </si>
  <si>
    <t>3.2</t>
  </si>
  <si>
    <t>3.3</t>
  </si>
  <si>
    <t>3.4</t>
  </si>
  <si>
    <t>3.5</t>
  </si>
  <si>
    <t>4.1</t>
  </si>
  <si>
    <t>4.2</t>
  </si>
  <si>
    <t xml:space="preserve">Echipamente specifice în scopul obţinerii unei economii de energie, sisteme care utilizează surse regenerabile/ alternative de energie </t>
  </si>
  <si>
    <t>4.3</t>
  </si>
  <si>
    <t>Active necorporale</t>
  </si>
  <si>
    <t>Alte cheltuieli</t>
  </si>
  <si>
    <t>5.1</t>
  </si>
  <si>
    <t>6.1</t>
  </si>
  <si>
    <t>7.1</t>
  </si>
  <si>
    <t>TOTAL GENERAL</t>
  </si>
  <si>
    <t>Nr crt</t>
  </si>
  <si>
    <t>SURSE DE FINANŢARE</t>
  </si>
  <si>
    <t>Valoare (lei)</t>
  </si>
  <si>
    <t>I</t>
  </si>
  <si>
    <t>Valoarea totală a cererii de finantare, din care :</t>
  </si>
  <si>
    <t>I.a.</t>
  </si>
  <si>
    <t>Valoarea totala neeligibilă, inclusiv TVA aferenta</t>
  </si>
  <si>
    <t>I.b.</t>
  </si>
  <si>
    <t xml:space="preserve">Valoarea totala eligibilă </t>
  </si>
  <si>
    <t>II</t>
  </si>
  <si>
    <t>Contribuţia proprie, din care :</t>
  </si>
  <si>
    <t>II.a.</t>
  </si>
  <si>
    <t xml:space="preserve">Contribuţia solicitantului la cheltuieli eligibile </t>
  </si>
  <si>
    <t>II.b.</t>
  </si>
  <si>
    <t>Contribuţia solicitantului la cheltuieli neeligibile, inclusiv TVA aferenta</t>
  </si>
  <si>
    <t>III</t>
  </si>
  <si>
    <t>ASISTENŢĂ FINANCIARĂ NERAMBURSABILĂ SOLICITATĂ</t>
  </si>
  <si>
    <t>C3: Modificarea ratei profitului operațional aferent anului 2021 in raport cu anul 2020 ținând cont de valorile rezultatului obținut pe baza situațiilor financiare depuse la unitățile teritoriale ale Ministerului Finanțelor - Profit operational = (Cifra de afaceri – Total costuri operationale)</t>
  </si>
  <si>
    <t>C4 Rata rentabilității activității operaționale în anul 2021</t>
  </si>
  <si>
    <t>Amenajări pentru protecţia mediului şi aducerea terenului la starea iniţială</t>
  </si>
  <si>
    <t>Total capitol 1</t>
  </si>
  <si>
    <t>Cheltuieli pentru asigurarea utilităţilor necesare obiectivului</t>
  </si>
  <si>
    <t>Total capitol 2</t>
  </si>
  <si>
    <t>Cheltuieli pentru proiectare şi asistenţă tehnică</t>
  </si>
  <si>
    <t>3.1.1 Studii de teren</t>
  </si>
  <si>
    <t>3.1.2 Raport privind impactul asupra mediului</t>
  </si>
  <si>
    <t>3.1.3 Alte studii specifice</t>
  </si>
  <si>
    <t>Total capitol 3</t>
  </si>
  <si>
    <t>Cheltuieli pentru investiţia de bază</t>
  </si>
  <si>
    <t xml:space="preserve"> Construcţii şi instalaţii </t>
  </si>
  <si>
    <t>Montaj utilaje, echipamente tehnologice şi funcţionale</t>
  </si>
  <si>
    <t xml:space="preserve"> Utilaje, echipamente tehnologice şi funcţionale care necesită montaj</t>
  </si>
  <si>
    <t>Utilaje, echipamente tehnologice şi funcţionale care nu necesită montaj și echipamente de transport</t>
  </si>
  <si>
    <t xml:space="preserve">Dotări </t>
  </si>
  <si>
    <t>Total capitol 4</t>
  </si>
  <si>
    <t xml:space="preserve">Organizare de şantier </t>
  </si>
  <si>
    <t>5.1.1.  Lucrări de construcţii şi instalaţii aferente organizării de şantier</t>
  </si>
  <si>
    <t>5.1.2. Cheltuieli conexe organizării şantierului</t>
  </si>
  <si>
    <t>Total capitol 5</t>
  </si>
  <si>
    <t>Total capitol 6</t>
  </si>
  <si>
    <t>Cap/ Subcap</t>
  </si>
  <si>
    <t xml:space="preserve">Denumirea capitolelor si subcapitolelor de cheltuieli </t>
  </si>
  <si>
    <t>Lei</t>
  </si>
  <si>
    <t>3.6</t>
  </si>
  <si>
    <t>3.7</t>
  </si>
  <si>
    <t>3.8</t>
  </si>
  <si>
    <t>4.4</t>
  </si>
  <si>
    <t>4.5</t>
  </si>
  <si>
    <t>4.6</t>
  </si>
  <si>
    <t>5.2</t>
  </si>
  <si>
    <t>5.3</t>
  </si>
  <si>
    <t>5.4</t>
  </si>
  <si>
    <t>6.2</t>
  </si>
  <si>
    <t>7</t>
  </si>
  <si>
    <t>Total capitol 7</t>
  </si>
  <si>
    <t>Cheltuielile diverse şi neprevăzute în limita a 10% din valoarea eligibilă a cheltuielilor eligibile cuprinse cumulat la sub-categoriile  38, 39,40,53,54,55,57,58</t>
  </si>
  <si>
    <r>
      <t xml:space="preserve">Comisioane, cote, taxe, costul creditului </t>
    </r>
    <r>
      <rPr>
        <sz val="9"/>
        <color rgb="FFFF0000"/>
        <rFont val="Times New Roman"/>
        <family val="1"/>
      </rPr>
      <t>(ne-eligibile în cadrul acestui apel)</t>
    </r>
  </si>
  <si>
    <r>
      <t xml:space="preserve">Probe tehnologice şi teste </t>
    </r>
    <r>
      <rPr>
        <sz val="9"/>
        <color rgb="FFFF0000"/>
        <rFont val="Times New Roman"/>
        <family val="1"/>
      </rPr>
      <t>(ne-eligibile în cadrul acestui apel)</t>
    </r>
  </si>
  <si>
    <r>
      <t xml:space="preserve">Pregătirea personalului de exploatare </t>
    </r>
    <r>
      <rPr>
        <sz val="9"/>
        <color rgb="FFFF0000"/>
        <rFont val="Times New Roman"/>
        <family val="1"/>
      </rPr>
      <t>(ne-eligibile în cadrul acestui apel)</t>
    </r>
  </si>
  <si>
    <r>
      <t xml:space="preserve">Cheltuieli pentru probe tehnologice şi teste </t>
    </r>
    <r>
      <rPr>
        <sz val="9"/>
        <color rgb="FFFF0000"/>
        <rFont val="Times New Roman"/>
        <family val="1"/>
      </rPr>
      <t>(ne-eligibile în cadrul acestui apel)</t>
    </r>
  </si>
  <si>
    <r>
      <t xml:space="preserve">5.2.1. Comisioanele şi dobânzile aferente creditului băncii finanţatoare </t>
    </r>
    <r>
      <rPr>
        <sz val="9"/>
        <color rgb="FFFF0000"/>
        <rFont val="Times New Roman"/>
        <family val="1"/>
      </rPr>
      <t>(ne-eligibile în cadrul acestui apel)</t>
    </r>
  </si>
  <si>
    <r>
      <t xml:space="preserve">5.2.2. Cota aferentă ISC pentru controlul calităţii lucrărilor de construcţii </t>
    </r>
    <r>
      <rPr>
        <sz val="9"/>
        <color rgb="FFFF0000"/>
        <rFont val="Times New Roman"/>
        <family val="1"/>
      </rPr>
      <t>(ne-eligibile în cadrul acestui apel)</t>
    </r>
  </si>
  <si>
    <r>
      <t xml:space="preserve">5.2.3. Cota aferentă ISC pentru controlul statului în amenajarea teritoriului, urbanism şi pentru autorizarea lucrărilor de construcţii </t>
    </r>
    <r>
      <rPr>
        <sz val="9"/>
        <color rgb="FFFF0000"/>
        <rFont val="Times New Roman"/>
        <family val="1"/>
      </rPr>
      <t>(ne-eligibile în cadrul acestui apel)</t>
    </r>
  </si>
  <si>
    <r>
      <t xml:space="preserve">5.2.4. Cota aferentă Casei Sociale a Constructorilor - CSC </t>
    </r>
    <r>
      <rPr>
        <sz val="9"/>
        <color rgb="FFFF0000"/>
        <rFont val="Times New Roman"/>
        <family val="1"/>
      </rPr>
      <t>(ne-eligibile în cadrul acestui apel)</t>
    </r>
  </si>
  <si>
    <r>
      <t xml:space="preserve">5.2.5. Taxe pentru acorduri, avize conforme şi autorizaţia de construire/desfiinţare </t>
    </r>
    <r>
      <rPr>
        <sz val="9"/>
        <color rgb="FFFF0000"/>
        <rFont val="Times New Roman"/>
        <family val="1"/>
      </rPr>
      <t>(ne-eligibile în cadrul acestui apel)</t>
    </r>
  </si>
  <si>
    <r>
      <t xml:space="preserve">Cheltuieli pentru informare și publicitate </t>
    </r>
    <r>
      <rPr>
        <sz val="9"/>
        <color rgb="FFFF0000"/>
        <rFont val="Times New Roman"/>
        <family val="1"/>
      </rPr>
      <t>(ne-eligibile în cadrul acestui apel)</t>
    </r>
  </si>
  <si>
    <t>4.4.1</t>
  </si>
  <si>
    <t xml:space="preserve">Cheltuieli pentru amenajarea terenului  </t>
  </si>
  <si>
    <r>
      <t xml:space="preserve">Obtinerea terenului </t>
    </r>
    <r>
      <rPr>
        <sz val="9"/>
        <color rgb="FFFF0000"/>
        <rFont val="Times New Roman"/>
        <family val="1"/>
      </rPr>
      <t>(ne-eligibile în cadrul acestui apel)</t>
    </r>
  </si>
  <si>
    <r>
      <t xml:space="preserve">Studii </t>
    </r>
    <r>
      <rPr>
        <sz val="9"/>
        <color rgb="FFFF0000"/>
        <rFont val="Times New Roman"/>
        <family val="1"/>
      </rPr>
      <t>(ne-eligibile în cadrul acestui apel)</t>
    </r>
  </si>
  <si>
    <r>
      <t>Documentații suport și cheltuieli pentru obţinerea de  avize, acorduri şi autorizaţii (</t>
    </r>
    <r>
      <rPr>
        <sz val="9"/>
        <color rgb="FFFF0000"/>
        <rFont val="Times New Roman"/>
        <family val="1"/>
      </rPr>
      <t>ne-eligibile în cadrul acestui apel)</t>
    </r>
  </si>
  <si>
    <r>
      <t xml:space="preserve">Expertizare tehnică </t>
    </r>
    <r>
      <rPr>
        <sz val="9"/>
        <color rgb="FFFF0000"/>
        <rFont val="Times New Roman"/>
        <family val="1"/>
      </rPr>
      <t>(ne-eligibile în cadrul acestui apel)</t>
    </r>
  </si>
  <si>
    <r>
      <t xml:space="preserve">Certificarea performanței energetice </t>
    </r>
    <r>
      <rPr>
        <sz val="9"/>
        <color rgb="FFFF0000"/>
        <rFont val="Times New Roman"/>
        <family val="1"/>
      </rPr>
      <t>(ne-eligibile în cadrul acestui apel)</t>
    </r>
  </si>
  <si>
    <r>
      <t xml:space="preserve">Proiectare </t>
    </r>
    <r>
      <rPr>
        <sz val="9"/>
        <color rgb="FFFF0000"/>
        <rFont val="Times New Roman"/>
        <family val="1"/>
      </rPr>
      <t>(ne-eligibile în cadrul acestui apel)</t>
    </r>
  </si>
  <si>
    <r>
      <t xml:space="preserve">3.5.1.Temă de proiectare </t>
    </r>
    <r>
      <rPr>
        <sz val="9"/>
        <color rgb="FFFF0000"/>
        <rFont val="Times New Roman"/>
        <family val="1"/>
      </rPr>
      <t>(ne-eligibile în cadrul acestui apel)</t>
    </r>
  </si>
  <si>
    <r>
      <t>3.5.2 Studiu de prefezabilitate</t>
    </r>
    <r>
      <rPr>
        <sz val="9"/>
        <color rgb="FFFF0000"/>
        <rFont val="Times New Roman"/>
        <family val="1"/>
      </rPr>
      <t xml:space="preserve"> (ne-eligibile în cadrul acestui apel)</t>
    </r>
  </si>
  <si>
    <r>
      <t xml:space="preserve">3.5.3. Studiu de fezabilitate/documentaţie de avizare a lucrărilor de intervenţii şi deviz general </t>
    </r>
    <r>
      <rPr>
        <sz val="9"/>
        <color rgb="FFFF0000"/>
        <rFont val="Times New Roman"/>
        <family val="1"/>
      </rPr>
      <t>(ne-eligibile în cadrul acestui apel)</t>
    </r>
  </si>
  <si>
    <r>
      <t xml:space="preserve">3.5.4. Documentaţiile tehnice necesare în vederea obţinerii avizelor/acordurilor/autorizaţiilor </t>
    </r>
    <r>
      <rPr>
        <sz val="9"/>
        <color rgb="FFFF0000"/>
        <rFont val="Times New Roman"/>
        <family val="1"/>
      </rPr>
      <t>(ne-eligibile în cadrul acestui apel)</t>
    </r>
  </si>
  <si>
    <r>
      <t>3.5.5. Verificarea tehnică de calitate a proiectului tehnic şi a detaliilor de execuţie</t>
    </r>
    <r>
      <rPr>
        <sz val="9"/>
        <color rgb="FFFF0000"/>
        <rFont val="Times New Roman"/>
        <family val="1"/>
      </rPr>
      <t xml:space="preserve"> (ne-eligibile în cadrul acestui apel)</t>
    </r>
  </si>
  <si>
    <r>
      <t xml:space="preserve">3.5.6. Proiect tehnic şi detalii de execuţie </t>
    </r>
    <r>
      <rPr>
        <sz val="9"/>
        <color rgb="FFFF0000"/>
        <rFont val="Times New Roman"/>
        <family val="1"/>
      </rPr>
      <t>(ne-eligibile în cadrul acestui apel)</t>
    </r>
  </si>
  <si>
    <r>
      <t xml:space="preserve">Organizarea procedurilor de achiziții </t>
    </r>
    <r>
      <rPr>
        <sz val="9"/>
        <color rgb="FFFF0000"/>
        <rFont val="Times New Roman"/>
        <family val="1"/>
      </rPr>
      <t>(ne-eligibile în cadrul acestui apel)</t>
    </r>
  </si>
  <si>
    <r>
      <t xml:space="preserve">Consultanță </t>
    </r>
    <r>
      <rPr>
        <sz val="9"/>
        <color rgb="FFFF0000"/>
        <rFont val="Times New Roman"/>
        <family val="1"/>
      </rPr>
      <t>(ne-eligibile în cadrul acestui apel)</t>
    </r>
  </si>
  <si>
    <r>
      <t xml:space="preserve"> 3.7.1. Managementul de proiect pentru obiectivul de investiţii (</t>
    </r>
    <r>
      <rPr>
        <sz val="9"/>
        <color rgb="FFFF0000"/>
        <rFont val="Times New Roman"/>
        <family val="1"/>
      </rPr>
      <t>ne-eligibile în cadrul acestui apel)</t>
    </r>
  </si>
  <si>
    <r>
      <t xml:space="preserve">3.7.2. Auditul financiar </t>
    </r>
    <r>
      <rPr>
        <sz val="9"/>
        <color rgb="FFFF0000"/>
        <rFont val="Times New Roman"/>
        <family val="1"/>
      </rPr>
      <t>(ne-eligibile în cadrul acestui apel)</t>
    </r>
  </si>
  <si>
    <r>
      <t xml:space="preserve">Asistență tehnică </t>
    </r>
    <r>
      <rPr>
        <sz val="9"/>
        <color rgb="FFFF0000"/>
        <rFont val="Times New Roman"/>
        <family val="1"/>
      </rPr>
      <t>(ne-eligibile în cadrul acestui apel)</t>
    </r>
  </si>
  <si>
    <r>
      <t xml:space="preserve">3.8.1. Asistenţă tehnică din partea proiectantului </t>
    </r>
    <r>
      <rPr>
        <sz val="9"/>
        <color rgb="FFFF0000"/>
        <rFont val="Times New Roman"/>
        <family val="1"/>
      </rPr>
      <t>(ne-eligibile în cadrul acestui apel)</t>
    </r>
  </si>
  <si>
    <r>
      <t xml:space="preserve">3.8.1.1 pe perioada de execuţie a lucrărilor </t>
    </r>
    <r>
      <rPr>
        <sz val="9"/>
        <color rgb="FFFF0000"/>
        <rFont val="Times New Roman"/>
        <family val="1"/>
      </rPr>
      <t>(ne-eligibile în cadrul acestui apel)</t>
    </r>
  </si>
  <si>
    <r>
      <t xml:space="preserve">3.8.1.2 pentru participarea proiectantului la fazele incluse în programul de control al lucrărilor de execuţie, avizat de către Inspectoratul de Stat în Construcţii </t>
    </r>
    <r>
      <rPr>
        <sz val="9"/>
        <color rgb="FFFF0000"/>
        <rFont val="Times New Roman"/>
        <family val="1"/>
      </rPr>
      <t>(ne-eligibile în cadrul acestui apel)</t>
    </r>
  </si>
  <si>
    <r>
      <t xml:space="preserve">3.8.2. Dirigenţie de şantier </t>
    </r>
    <r>
      <rPr>
        <sz val="9"/>
        <color rgb="FFFF0000"/>
        <rFont val="Times New Roman"/>
        <family val="1"/>
      </rPr>
      <t>(ne-eligibile în cadrul acestui apel)</t>
    </r>
  </si>
  <si>
    <t>3.9</t>
  </si>
  <si>
    <t>3.10</t>
  </si>
  <si>
    <r>
      <t>Cheltuieli pentru consultanță în domeniul managementului execuției (</t>
    </r>
    <r>
      <rPr>
        <sz val="9"/>
        <color rgb="FFFF0000"/>
        <rFont val="Times New Roman"/>
        <family val="1"/>
      </rPr>
      <t>ne-eligibile în cadrul acestui apel)</t>
    </r>
  </si>
  <si>
    <r>
      <t xml:space="preserve">Cheltuieli pentru consultanță în elaborarea de studii de piață/evalaure </t>
    </r>
    <r>
      <rPr>
        <sz val="9"/>
        <color rgb="FFFF0000"/>
        <rFont val="Times New Roman"/>
        <family val="1"/>
      </rPr>
      <t>(ne-eligibile în cadrul acestui apel)</t>
    </r>
  </si>
  <si>
    <r>
      <t xml:space="preserve">3.5.7 Analiza energetică/audit energetic  </t>
    </r>
    <r>
      <rPr>
        <sz val="9"/>
        <color rgb="FFFF0000"/>
        <rFont val="Times New Roman"/>
        <family val="1"/>
      </rPr>
      <t>(ne-eligibile în cadrul acestui apel)</t>
    </r>
  </si>
  <si>
    <t xml:space="preserve">Cheltuieli aferente managementului de proiect </t>
  </si>
  <si>
    <t>7.2</t>
  </si>
  <si>
    <t>7.3</t>
  </si>
  <si>
    <t>7.4</t>
  </si>
  <si>
    <r>
      <t>cheltuieli cu servicii de management proiect</t>
    </r>
    <r>
      <rPr>
        <sz val="9"/>
        <color rgb="FFFF0000"/>
        <rFont val="Times New Roman"/>
        <family val="1"/>
      </rPr>
      <t xml:space="preserve"> (ne-eligibile în cadrul acestui apel)</t>
    </r>
  </si>
  <si>
    <r>
      <t xml:space="preserve">Cheltuieli cu achiziția de active fixe corporale </t>
    </r>
    <r>
      <rPr>
        <sz val="9"/>
        <color rgb="FFFF0000"/>
        <rFont val="Times New Roman"/>
        <family val="1"/>
      </rPr>
      <t>(altele decât terenuri, imobile și mijloace de transport),</t>
    </r>
    <r>
      <rPr>
        <sz val="9"/>
        <color theme="1"/>
        <rFont val="Times New Roman"/>
        <family val="1"/>
      </rPr>
      <t xml:space="preserve"> obiecte de inventar, materiale consumabile </t>
    </r>
    <r>
      <rPr>
        <sz val="9"/>
        <color rgb="FFFF0000"/>
        <rFont val="Times New Roman"/>
        <family val="1"/>
      </rPr>
      <t>(ne-eligibile în cadrul acestui apel)</t>
    </r>
  </si>
  <si>
    <r>
      <t xml:space="preserve">Cheltuieli de deplasare pentru personal management proiect </t>
    </r>
    <r>
      <rPr>
        <sz val="9"/>
        <color rgb="FFFF0000"/>
        <rFont val="Times New Roman"/>
        <family val="1"/>
      </rPr>
      <t>(ne-eligibile în cadrul acestui apel)</t>
    </r>
  </si>
  <si>
    <r>
      <t>Cheltuieli salariale cu echipa de management proiect (</t>
    </r>
    <r>
      <rPr>
        <sz val="9"/>
        <color rgb="FFFF0000"/>
        <rFont val="Times New Roman"/>
        <family val="1"/>
      </rPr>
      <t>ne-eligibile în cadrul acestui apel)</t>
    </r>
  </si>
  <si>
    <t>Situatia existenta</t>
  </si>
  <si>
    <t>an 2021</t>
  </si>
  <si>
    <t>Domeniul aferent categoriei I</t>
  </si>
  <si>
    <t>surse de energie primara</t>
  </si>
  <si>
    <t>Consumul de energie - existent si prognozat</t>
  </si>
  <si>
    <t>electricitate</t>
  </si>
  <si>
    <t>gaz</t>
  </si>
  <si>
    <t>altele (se va specifica)</t>
  </si>
  <si>
    <t>consum</t>
  </si>
  <si>
    <t>kWh</t>
  </si>
  <si>
    <t>Tep</t>
  </si>
  <si>
    <t>emisii gaze cu efect de sera</t>
  </si>
  <si>
    <t>tone CO2 echivalent</t>
  </si>
  <si>
    <t>Domeniul aferent categoriei II</t>
  </si>
  <si>
    <t>Domeniul aferent categoriei III</t>
  </si>
  <si>
    <t>Domeniul aferent categoriei IV</t>
  </si>
  <si>
    <t>Situatia prognozata</t>
  </si>
  <si>
    <t>anul 1 dupa implementarea proiectului</t>
  </si>
  <si>
    <t>putere instalata</t>
  </si>
  <si>
    <t>kW</t>
  </si>
  <si>
    <t>productie</t>
  </si>
  <si>
    <r>
      <t xml:space="preserve">Surse regenerabile 1 </t>
    </r>
    <r>
      <rPr>
        <i/>
        <sz val="11"/>
        <color theme="1"/>
        <rFont val="Calibri"/>
        <family val="2"/>
        <scheme val="minor"/>
      </rPr>
      <t>(se va detalia)</t>
    </r>
  </si>
  <si>
    <r>
      <t xml:space="preserve">Surse regenerabile 2 </t>
    </r>
    <r>
      <rPr>
        <i/>
        <sz val="11"/>
        <color theme="1"/>
        <rFont val="Calibri"/>
        <family val="2"/>
        <scheme val="minor"/>
      </rPr>
      <t>(se va detalia)</t>
    </r>
  </si>
  <si>
    <t>anul 2 dupa implementarea proiectului</t>
  </si>
  <si>
    <t>anul 3 dupa implementarea proiectului</t>
  </si>
  <si>
    <t>anul 4 dupa implementarea proiectului</t>
  </si>
  <si>
    <t>anul 5 dupa implementarea proiectului</t>
  </si>
  <si>
    <r>
      <t xml:space="preserve">EBITDA = (+)Profit net / (-)Pierdere neta </t>
    </r>
    <r>
      <rPr>
        <b/>
        <sz val="10"/>
        <rFont val="Calibri"/>
        <family val="2"/>
      </rPr>
      <t>+</t>
    </r>
    <r>
      <rPr>
        <sz val="10"/>
        <rFont val="Calibri"/>
        <family val="2"/>
      </rPr>
      <t xml:space="preserve"> Cheltuieli cu impozitul </t>
    </r>
    <r>
      <rPr>
        <b/>
        <sz val="10"/>
        <rFont val="Calibri"/>
        <family val="2"/>
      </rPr>
      <t>+</t>
    </r>
    <r>
      <rPr>
        <sz val="10"/>
        <rFont val="Calibri"/>
        <family val="2"/>
      </rPr>
      <t xml:space="preserve"> Cheltuieli cu dobânzile </t>
    </r>
    <r>
      <rPr>
        <b/>
        <sz val="10"/>
        <rFont val="Calibri"/>
        <family val="2"/>
      </rPr>
      <t>+</t>
    </r>
    <r>
      <rPr>
        <sz val="10"/>
        <rFont val="Calibri"/>
        <family val="2"/>
      </rPr>
      <t xml:space="preserve"> Cheltuieli cu amortizarea</t>
    </r>
  </si>
  <si>
    <t xml:space="preserve">Cheltuieli cu impozitul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</si>
</sst>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charset val="238"/>
      <scheme val="minor"/>
    </font>
    <font>
      <sz val="11"/>
      <color theme="1"/>
      <name val="Calibri"/>
      <family val="2"/>
      <scheme val="minor"/>
    </font>
    <font>
      <b/>
      <sz val="11"/>
      <name val="Calibri"/>
      <family val="2"/>
      <charset val="238"/>
      <scheme val="minor"/>
    </font>
    <font>
      <b/>
      <sz val="10"/>
      <name val="Calibri"/>
      <family val="2"/>
      <charset val="238"/>
    </font>
    <font>
      <b/>
      <i/>
      <sz val="10"/>
      <name val="Calibri"/>
      <family val="2"/>
      <charset val="238"/>
    </font>
    <font>
      <b/>
      <u/>
      <sz val="11"/>
      <color theme="1"/>
      <name val="Calibri"/>
      <family val="2"/>
      <charset val="238"/>
      <scheme val="minor"/>
    </font>
    <font>
      <sz val="10"/>
      <color theme="1"/>
      <name val="Calibri"/>
      <family val="2"/>
      <charset val="238"/>
      <scheme val="minor"/>
    </font>
    <font>
      <u/>
      <sz val="10"/>
      <color theme="1"/>
      <name val="Calibri"/>
      <family val="2"/>
      <charset val="238"/>
      <scheme val="minor"/>
    </font>
    <font>
      <b/>
      <sz val="10"/>
      <name val="Calibri"/>
      <family val="2"/>
      <charset val="238"/>
      <scheme val="minor"/>
    </font>
    <font>
      <sz val="10"/>
      <name val="Calibri"/>
      <family val="2"/>
      <charset val="238"/>
      <scheme val="minor"/>
    </font>
    <font>
      <sz val="10"/>
      <color rgb="FF000000"/>
      <name val="Calibri"/>
      <family val="2"/>
      <charset val="238"/>
      <scheme val="minor"/>
    </font>
    <font>
      <sz val="10"/>
      <name val="Calibri"/>
      <family val="2"/>
    </font>
    <font>
      <b/>
      <sz val="10"/>
      <name val="Calibri"/>
      <family val="2"/>
    </font>
    <font>
      <vertAlign val="subscript"/>
      <sz val="10"/>
      <name val="Calibri"/>
      <family val="2"/>
    </font>
    <font>
      <b/>
      <sz val="10"/>
      <name val="Symbol"/>
      <family val="1"/>
      <charset val="2"/>
    </font>
    <font>
      <sz val="11"/>
      <color theme="1"/>
      <name val="Calibri"/>
      <family val="2"/>
      <charset val="238"/>
      <scheme val="minor"/>
    </font>
    <font>
      <b/>
      <sz val="11"/>
      <color theme="1"/>
      <name val="Calibri"/>
      <family val="2"/>
      <charset val="238"/>
      <scheme val="minor"/>
    </font>
    <font>
      <b/>
      <sz val="10"/>
      <color theme="1"/>
      <name val="Times New Roman"/>
      <family val="1"/>
    </font>
    <font>
      <sz val="10"/>
      <color rgb="FFFF0000"/>
      <name val="Calibri"/>
      <family val="2"/>
      <charset val="238"/>
      <scheme val="minor"/>
    </font>
    <font>
      <sz val="11"/>
      <color theme="1"/>
      <name val="Times New Roman"/>
      <family val="1"/>
    </font>
    <font>
      <b/>
      <sz val="10"/>
      <color theme="1"/>
      <name val="Calibri"/>
      <family val="2"/>
      <charset val="238"/>
      <scheme val="minor"/>
    </font>
    <font>
      <sz val="10"/>
      <color theme="1"/>
      <name val="Times New Roman"/>
      <family val="1"/>
    </font>
    <font>
      <sz val="11"/>
      <color theme="1"/>
      <name val="Calibri"/>
      <family val="2"/>
      <scheme val="minor"/>
    </font>
    <font>
      <sz val="9"/>
      <color theme="1"/>
      <name val="Times New Roman"/>
      <family val="1"/>
    </font>
    <font>
      <b/>
      <sz val="9"/>
      <color theme="1"/>
      <name val="Times New Roman"/>
      <family val="1"/>
    </font>
    <font>
      <sz val="9"/>
      <color rgb="FF333333"/>
      <name val="Times New Roman"/>
      <family val="1"/>
    </font>
    <font>
      <b/>
      <sz val="9"/>
      <color rgb="FF333333"/>
      <name val="Times New Roman"/>
      <family val="1"/>
    </font>
    <font>
      <sz val="9"/>
      <color rgb="FFFF0000"/>
      <name val="Times New Roman"/>
      <family val="1"/>
    </font>
    <font>
      <b/>
      <sz val="11"/>
      <color theme="1"/>
      <name val="Calibri"/>
      <family val="2"/>
      <scheme val="minor"/>
    </font>
    <font>
      <i/>
      <sz val="11"/>
      <color theme="1"/>
      <name val="Calibri"/>
      <family val="2"/>
      <scheme val="minor"/>
    </font>
    <font>
      <u/>
      <sz val="11"/>
      <color theme="1"/>
      <name val="Calibri"/>
      <family val="2"/>
      <charset val="238"/>
      <scheme val="minor"/>
    </font>
    <font>
      <sz val="11"/>
      <color rgb="FFFF0000"/>
      <name val="Calibri"/>
      <family val="2"/>
      <charset val="238"/>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rgb="FFFFFF00"/>
        <bgColor indexed="64"/>
      </patternFill>
    </fill>
    <fill>
      <patternFill patternType="solid">
        <fgColor theme="2"/>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right/>
      <top style="medium">
        <color rgb="FF000000"/>
      </top>
      <bottom/>
      <diagonal/>
    </border>
  </borders>
  <cellStyleXfs count="2">
    <xf numFmtId="0" fontId="0" fillId="0" borderId="0"/>
    <xf numFmtId="0" fontId="15" fillId="0" borderId="0"/>
  </cellStyleXfs>
  <cellXfs count="144">
    <xf numFmtId="0" fontId="0" fillId="0" borderId="0" xfId="0"/>
    <xf numFmtId="0" fontId="0" fillId="0" borderId="0" xfId="0" applyAlignment="1">
      <alignment vertical="top" wrapText="1"/>
    </xf>
    <xf numFmtId="0" fontId="3" fillId="0" borderId="0" xfId="0" applyFont="1" applyAlignment="1">
      <alignment horizontal="left" vertical="top" wrapText="1"/>
    </xf>
    <xf numFmtId="4" fontId="6" fillId="0" borderId="0" xfId="0" applyNumberFormat="1" applyFont="1" applyAlignment="1">
      <alignment horizontal="right" vertical="top"/>
    </xf>
    <xf numFmtId="0" fontId="6" fillId="0" borderId="0" xfId="0" applyFont="1" applyAlignment="1">
      <alignment vertical="top"/>
    </xf>
    <xf numFmtId="0" fontId="8" fillId="0" borderId="9" xfId="0" applyFont="1" applyBorder="1" applyAlignment="1">
      <alignment vertical="top" wrapText="1"/>
    </xf>
    <xf numFmtId="0" fontId="8" fillId="2" borderId="9" xfId="0" applyFont="1" applyFill="1" applyBorder="1" applyAlignment="1" applyProtection="1">
      <alignment horizontal="center" vertical="top"/>
      <protection locked="0"/>
    </xf>
    <xf numFmtId="0" fontId="9" fillId="0" borderId="0" xfId="0" applyFont="1" applyAlignment="1">
      <alignment vertical="top"/>
    </xf>
    <xf numFmtId="0" fontId="8" fillId="0" borderId="9" xfId="0" applyFont="1" applyBorder="1" applyAlignment="1">
      <alignment vertical="top"/>
    </xf>
    <xf numFmtId="0" fontId="8" fillId="0" borderId="0" xfId="0" applyFont="1" applyAlignment="1">
      <alignment vertical="top"/>
    </xf>
    <xf numFmtId="3" fontId="9" fillId="0" borderId="9" xfId="0" applyNumberFormat="1" applyFont="1" applyBorder="1" applyAlignment="1">
      <alignment vertical="top" wrapText="1"/>
    </xf>
    <xf numFmtId="4" fontId="9" fillId="2" borderId="9" xfId="0" applyNumberFormat="1" applyFont="1" applyFill="1" applyBorder="1" applyAlignment="1" applyProtection="1">
      <alignment horizontal="right" vertical="top"/>
      <protection locked="0"/>
    </xf>
    <xf numFmtId="3" fontId="9" fillId="0" borderId="9" xfId="0" applyNumberFormat="1" applyFont="1" applyBorder="1" applyAlignment="1">
      <alignment vertical="top"/>
    </xf>
    <xf numFmtId="4" fontId="8" fillId="3" borderId="9" xfId="0" applyNumberFormat="1" applyFont="1" applyFill="1" applyBorder="1" applyAlignment="1">
      <alignment horizontal="right" vertical="top"/>
    </xf>
    <xf numFmtId="3" fontId="8" fillId="0" borderId="9" xfId="0" applyNumberFormat="1" applyFont="1" applyBorder="1" applyAlignment="1">
      <alignment vertical="top" wrapText="1"/>
    </xf>
    <xf numFmtId="3" fontId="8" fillId="0" borderId="9" xfId="0" applyNumberFormat="1" applyFont="1" applyBorder="1" applyAlignment="1">
      <alignment vertical="top"/>
    </xf>
    <xf numFmtId="4" fontId="9" fillId="0" borderId="9" xfId="0" applyNumberFormat="1" applyFont="1" applyBorder="1" applyAlignment="1">
      <alignment horizontal="right" vertical="top"/>
    </xf>
    <xf numFmtId="4" fontId="8" fillId="0" borderId="9" xfId="0" applyNumberFormat="1" applyFont="1" applyBorder="1" applyAlignment="1">
      <alignment horizontal="right" vertical="top"/>
    </xf>
    <xf numFmtId="4" fontId="8" fillId="0" borderId="9" xfId="0" applyNumberFormat="1" applyFont="1" applyBorder="1" applyAlignment="1">
      <alignment vertical="top"/>
    </xf>
    <xf numFmtId="4" fontId="9" fillId="3" borderId="9" xfId="0" applyNumberFormat="1" applyFont="1" applyFill="1" applyBorder="1" applyAlignment="1">
      <alignment horizontal="right" vertical="top"/>
    </xf>
    <xf numFmtId="4" fontId="8" fillId="2" borderId="9" xfId="0" applyNumberFormat="1" applyFont="1" applyFill="1" applyBorder="1" applyAlignment="1" applyProtection="1">
      <alignment horizontal="right" vertical="top"/>
      <protection locked="0"/>
    </xf>
    <xf numFmtId="0" fontId="8" fillId="0" borderId="9" xfId="0" applyFont="1" applyBorder="1" applyAlignment="1">
      <alignment horizontal="center" vertical="top"/>
    </xf>
    <xf numFmtId="4" fontId="9" fillId="2" borderId="9" xfId="0" applyNumberFormat="1" applyFont="1" applyFill="1" applyBorder="1" applyAlignment="1" applyProtection="1">
      <alignment vertical="top"/>
      <protection locked="0"/>
    </xf>
    <xf numFmtId="0" fontId="9" fillId="0" borderId="9" xfId="0" applyFont="1" applyBorder="1" applyAlignment="1">
      <alignment vertical="top" wrapText="1"/>
    </xf>
    <xf numFmtId="4" fontId="9" fillId="0" borderId="9" xfId="0" applyNumberFormat="1" applyFont="1" applyBorder="1" applyAlignment="1">
      <alignment vertical="top"/>
    </xf>
    <xf numFmtId="4" fontId="9" fillId="3" borderId="9" xfId="0" applyNumberFormat="1" applyFont="1" applyFill="1" applyBorder="1" applyAlignment="1">
      <alignment vertical="top"/>
    </xf>
    <xf numFmtId="4" fontId="8" fillId="2" borderId="9" xfId="0" applyNumberFormat="1" applyFont="1" applyFill="1" applyBorder="1" applyAlignment="1" applyProtection="1">
      <alignment vertical="top"/>
      <protection locked="0"/>
    </xf>
    <xf numFmtId="0" fontId="5" fillId="0" borderId="0" xfId="0" applyFont="1" applyAlignment="1">
      <alignment horizontal="left" vertical="top" wrapText="1"/>
    </xf>
    <xf numFmtId="0" fontId="7" fillId="0" borderId="0" xfId="0" applyFont="1" applyAlignment="1">
      <alignment horizontal="left" vertical="top" wrapText="1"/>
    </xf>
    <xf numFmtId="0" fontId="6" fillId="0" borderId="0" xfId="0" applyFont="1" applyAlignment="1">
      <alignment vertical="top" wrapText="1"/>
    </xf>
    <xf numFmtId="3" fontId="6" fillId="0" borderId="9" xfId="0" applyNumberFormat="1" applyFont="1" applyBorder="1" applyAlignment="1">
      <alignment vertical="top" wrapText="1"/>
    </xf>
    <xf numFmtId="3" fontId="8" fillId="0" borderId="0" xfId="0" applyNumberFormat="1" applyFont="1" applyAlignment="1">
      <alignment vertical="top" wrapText="1"/>
    </xf>
    <xf numFmtId="4" fontId="8" fillId="0" borderId="0" xfId="0" applyNumberFormat="1" applyFont="1" applyAlignment="1">
      <alignment horizontal="right" vertical="top"/>
    </xf>
    <xf numFmtId="0" fontId="9" fillId="0" borderId="0" xfId="0" applyFont="1" applyAlignment="1">
      <alignment vertical="top" wrapText="1"/>
    </xf>
    <xf numFmtId="4" fontId="9" fillId="0" borderId="0" xfId="0" applyNumberFormat="1" applyFont="1" applyAlignment="1">
      <alignment horizontal="right" vertical="top"/>
    </xf>
    <xf numFmtId="0" fontId="10" fillId="0" borderId="9" xfId="0" applyFont="1" applyBorder="1" applyAlignment="1">
      <alignment vertical="top" wrapText="1"/>
    </xf>
    <xf numFmtId="0" fontId="0" fillId="0" borderId="0" xfId="0" applyAlignment="1">
      <alignment horizontal="left" vertical="top"/>
    </xf>
    <xf numFmtId="4" fontId="0" fillId="0" borderId="0" xfId="0" applyNumberFormat="1" applyAlignment="1">
      <alignment vertical="top" wrapText="1"/>
    </xf>
    <xf numFmtId="4" fontId="3" fillId="0" borderId="0" xfId="0" applyNumberFormat="1" applyFont="1" applyAlignment="1">
      <alignment vertical="top" wrapText="1"/>
    </xf>
    <xf numFmtId="4" fontId="3" fillId="0" borderId="6" xfId="0" applyNumberFormat="1" applyFont="1" applyBorder="1" applyAlignment="1">
      <alignment horizontal="right" vertical="top"/>
    </xf>
    <xf numFmtId="4" fontId="0" fillId="0" borderId="0" xfId="0" applyNumberFormat="1" applyAlignment="1">
      <alignment vertical="top"/>
    </xf>
    <xf numFmtId="4" fontId="3" fillId="0" borderId="8" xfId="0" applyNumberFormat="1" applyFont="1" applyBorder="1" applyAlignment="1">
      <alignment vertical="top"/>
    </xf>
    <xf numFmtId="0" fontId="3" fillId="0" borderId="0" xfId="0" applyFont="1" applyAlignment="1">
      <alignment horizontal="left" vertical="top"/>
    </xf>
    <xf numFmtId="0" fontId="0" fillId="0" borderId="8" xfId="0" applyBorder="1" applyAlignment="1">
      <alignment vertical="top"/>
    </xf>
    <xf numFmtId="0" fontId="11" fillId="0" borderId="0" xfId="0" applyFont="1" applyAlignment="1">
      <alignment horizontal="justify" vertical="center"/>
    </xf>
    <xf numFmtId="0" fontId="11" fillId="0" borderId="10" xfId="0" applyFont="1" applyBorder="1" applyAlignment="1">
      <alignment vertical="center"/>
    </xf>
    <xf numFmtId="0" fontId="11" fillId="0" borderId="10" xfId="0" applyFont="1" applyBorder="1" applyAlignment="1">
      <alignment horizontal="center" vertical="center"/>
    </xf>
    <xf numFmtId="0" fontId="11" fillId="0" borderId="11" xfId="0" applyFont="1" applyBorder="1" applyAlignment="1">
      <alignment vertical="center" wrapText="1"/>
    </xf>
    <xf numFmtId="0" fontId="11" fillId="0" borderId="11" xfId="0" applyFont="1" applyBorder="1" applyAlignment="1">
      <alignment vertical="center"/>
    </xf>
    <xf numFmtId="4" fontId="11" fillId="0" borderId="11" xfId="0" applyNumberFormat="1" applyFont="1" applyBorder="1" applyAlignment="1">
      <alignment vertical="center"/>
    </xf>
    <xf numFmtId="4" fontId="11" fillId="0" borderId="11" xfId="0" applyNumberFormat="1" applyFont="1" applyBorder="1" applyAlignment="1">
      <alignment vertical="center" wrapText="1"/>
    </xf>
    <xf numFmtId="0" fontId="11" fillId="0" borderId="13" xfId="0" applyFont="1" applyBorder="1" applyAlignment="1">
      <alignment vertical="center"/>
    </xf>
    <xf numFmtId="0" fontId="12" fillId="0" borderId="11" xfId="0" applyFont="1" applyBorder="1" applyAlignment="1">
      <alignment horizontal="left" vertical="center" indent="3"/>
    </xf>
    <xf numFmtId="0" fontId="14" fillId="0" borderId="11" xfId="0" applyFont="1" applyBorder="1" applyAlignment="1" applyProtection="1">
      <alignment horizontal="center" vertical="center"/>
      <protection locked="0"/>
    </xf>
    <xf numFmtId="0" fontId="14" fillId="0" borderId="11" xfId="0" applyFont="1" applyBorder="1" applyAlignment="1" applyProtection="1">
      <alignment horizontal="center" vertical="center" wrapText="1"/>
      <protection locked="0"/>
    </xf>
    <xf numFmtId="0" fontId="11" fillId="0" borderId="12" xfId="0" applyFont="1" applyBorder="1" applyAlignment="1">
      <alignment horizontal="center" vertical="center"/>
    </xf>
    <xf numFmtId="4" fontId="12" fillId="0" borderId="11" xfId="0" applyNumberFormat="1" applyFont="1" applyBorder="1" applyAlignment="1">
      <alignment vertical="center"/>
    </xf>
    <xf numFmtId="4" fontId="12" fillId="3" borderId="11" xfId="0" applyNumberFormat="1" applyFont="1" applyFill="1" applyBorder="1" applyAlignment="1">
      <alignment vertical="center"/>
    </xf>
    <xf numFmtId="0" fontId="12" fillId="0" borderId="11" xfId="0" applyFont="1" applyBorder="1" applyAlignment="1">
      <alignment vertical="top" wrapText="1"/>
    </xf>
    <xf numFmtId="0" fontId="12" fillId="0" borderId="11" xfId="0" applyFont="1" applyBorder="1" applyAlignment="1">
      <alignment vertical="center"/>
    </xf>
    <xf numFmtId="0" fontId="2" fillId="0" borderId="0" xfId="0" applyFont="1" applyAlignment="1">
      <alignment horizontal="left" vertical="top"/>
    </xf>
    <xf numFmtId="0" fontId="15" fillId="0" borderId="0" xfId="1" applyAlignment="1">
      <alignment vertical="top"/>
    </xf>
    <xf numFmtId="0" fontId="20" fillId="0" borderId="9" xfId="1" applyFont="1" applyBorder="1" applyAlignment="1">
      <alignment vertical="top" wrapText="1"/>
    </xf>
    <xf numFmtId="0" fontId="20" fillId="0" borderId="9" xfId="1" applyFont="1" applyBorder="1" applyAlignment="1">
      <alignment horizontal="center" vertical="top" wrapText="1"/>
    </xf>
    <xf numFmtId="0" fontId="20" fillId="0" borderId="9" xfId="1" applyFont="1" applyBorder="1" applyAlignment="1" applyProtection="1">
      <alignment horizontal="right" vertical="top" wrapText="1"/>
      <protection locked="0"/>
    </xf>
    <xf numFmtId="0" fontId="6" fillId="0" borderId="9" xfId="1" applyFont="1" applyBorder="1" applyAlignment="1">
      <alignment vertical="top" wrapText="1"/>
    </xf>
    <xf numFmtId="4" fontId="20" fillId="0" borderId="9" xfId="1" applyNumberFormat="1" applyFont="1" applyBorder="1" applyAlignment="1">
      <alignment horizontal="right" vertical="top"/>
    </xf>
    <xf numFmtId="4" fontId="6" fillId="0" borderId="9" xfId="1" applyNumberFormat="1" applyFont="1" applyBorder="1" applyAlignment="1">
      <alignment horizontal="right" vertical="top"/>
    </xf>
    <xf numFmtId="4" fontId="6" fillId="3" borderId="9" xfId="1" applyNumberFormat="1" applyFont="1" applyFill="1" applyBorder="1" applyAlignment="1">
      <alignment horizontal="right" vertical="top"/>
    </xf>
    <xf numFmtId="49" fontId="19" fillId="0" borderId="0" xfId="1" applyNumberFormat="1" applyFont="1" applyAlignment="1">
      <alignment vertical="top"/>
    </xf>
    <xf numFmtId="0" fontId="19" fillId="0" borderId="0" xfId="1" applyFont="1" applyAlignment="1">
      <alignment vertical="top" wrapText="1"/>
    </xf>
    <xf numFmtId="4" fontId="19" fillId="0" borderId="0" xfId="1" applyNumberFormat="1" applyFont="1" applyAlignment="1">
      <alignment horizontal="right" vertical="top"/>
    </xf>
    <xf numFmtId="4" fontId="21" fillId="0" borderId="0" xfId="1" applyNumberFormat="1" applyFont="1" applyAlignment="1">
      <alignment horizontal="right" vertical="top"/>
    </xf>
    <xf numFmtId="0" fontId="9" fillId="6" borderId="9" xfId="0" applyFont="1" applyFill="1" applyBorder="1" applyAlignment="1">
      <alignment vertical="top"/>
    </xf>
    <xf numFmtId="0" fontId="23" fillId="0" borderId="1" xfId="0" applyFont="1" applyBorder="1" applyAlignment="1">
      <alignment horizontal="center" vertical="center" wrapText="1"/>
    </xf>
    <xf numFmtId="49" fontId="20" fillId="0" borderId="9" xfId="1" applyNumberFormat="1" applyFont="1" applyBorder="1" applyAlignment="1">
      <alignment vertical="top" wrapText="1"/>
    </xf>
    <xf numFmtId="49" fontId="6" fillId="0" borderId="9" xfId="1" applyNumberFormat="1" applyFont="1" applyBorder="1" applyAlignment="1">
      <alignment vertical="top" wrapText="1"/>
    </xf>
    <xf numFmtId="49" fontId="23" fillId="0" borderId="4" xfId="0" applyNumberFormat="1" applyFont="1" applyBorder="1" applyAlignment="1">
      <alignment vertical="top" wrapText="1"/>
    </xf>
    <xf numFmtId="49" fontId="25" fillId="0" borderId="4" xfId="0" applyNumberFormat="1" applyFont="1" applyBorder="1" applyAlignment="1">
      <alignment vertical="top" wrapText="1"/>
    </xf>
    <xf numFmtId="49" fontId="22" fillId="0" borderId="0" xfId="0" applyNumberFormat="1" applyFont="1" applyAlignment="1">
      <alignment vertical="top"/>
    </xf>
    <xf numFmtId="49" fontId="23" fillId="0" borderId="1" xfId="0" applyNumberFormat="1" applyFont="1" applyBorder="1" applyAlignment="1">
      <alignment vertical="top" wrapText="1"/>
    </xf>
    <xf numFmtId="0" fontId="23" fillId="0" borderId="1" xfId="0" applyFont="1" applyBorder="1" applyAlignment="1">
      <alignment vertical="center" wrapText="1"/>
    </xf>
    <xf numFmtId="49" fontId="23" fillId="5" borderId="1" xfId="0" applyNumberFormat="1" applyFont="1" applyFill="1" applyBorder="1" applyAlignment="1">
      <alignment vertical="top" wrapText="1"/>
    </xf>
    <xf numFmtId="0" fontId="23" fillId="5" borderId="1" xfId="0" applyFont="1" applyFill="1" applyBorder="1" applyAlignment="1">
      <alignment vertical="center" wrapText="1"/>
    </xf>
    <xf numFmtId="49" fontId="25" fillId="5" borderId="4" xfId="0" applyNumberFormat="1" applyFont="1" applyFill="1" applyBorder="1" applyAlignment="1">
      <alignment vertical="top" wrapText="1"/>
    </xf>
    <xf numFmtId="49" fontId="23" fillId="5" borderId="4" xfId="0" applyNumberFormat="1" applyFont="1" applyFill="1" applyBorder="1" applyAlignment="1">
      <alignment vertical="top" wrapText="1"/>
    </xf>
    <xf numFmtId="4" fontId="8" fillId="0" borderId="1" xfId="1" applyNumberFormat="1" applyFont="1" applyBorder="1" applyAlignment="1">
      <alignment horizontal="center" vertical="center"/>
    </xf>
    <xf numFmtId="0" fontId="15" fillId="0" borderId="1" xfId="1" applyBorder="1" applyAlignment="1">
      <alignment vertical="top"/>
    </xf>
    <xf numFmtId="4" fontId="8" fillId="0" borderId="1" xfId="1" applyNumberFormat="1" applyFont="1" applyBorder="1" applyAlignment="1">
      <alignment horizontal="center" vertical="center" wrapText="1"/>
    </xf>
    <xf numFmtId="4" fontId="17" fillId="0" borderId="1" xfId="1" applyNumberFormat="1" applyFont="1" applyBorder="1" applyAlignment="1">
      <alignment horizontal="center" vertical="distributed"/>
    </xf>
    <xf numFmtId="0" fontId="23" fillId="5" borderId="1" xfId="0" applyFont="1" applyFill="1" applyBorder="1" applyAlignment="1">
      <alignment horizontal="center" vertical="center" wrapText="1"/>
    </xf>
    <xf numFmtId="49" fontId="23" fillId="7" borderId="4" xfId="0" applyNumberFormat="1" applyFont="1" applyFill="1" applyBorder="1" applyAlignment="1">
      <alignment vertical="top" wrapText="1"/>
    </xf>
    <xf numFmtId="0" fontId="23" fillId="7" borderId="1" xfId="0" applyFont="1" applyFill="1" applyBorder="1" applyAlignment="1">
      <alignment vertical="center" wrapText="1"/>
    </xf>
    <xf numFmtId="0" fontId="23" fillId="7" borderId="1" xfId="0" applyFont="1" applyFill="1" applyBorder="1" applyAlignment="1">
      <alignment horizontal="center" vertical="center" wrapText="1"/>
    </xf>
    <xf numFmtId="0" fontId="15" fillId="7" borderId="1" xfId="1" applyFill="1" applyBorder="1" applyAlignment="1">
      <alignment vertical="top"/>
    </xf>
    <xf numFmtId="49" fontId="23" fillId="7" borderId="1" xfId="0" applyNumberFormat="1" applyFont="1" applyFill="1" applyBorder="1" applyAlignment="1">
      <alignment vertical="top" wrapText="1"/>
    </xf>
    <xf numFmtId="49" fontId="24" fillId="4" borderId="1" xfId="0" applyNumberFormat="1" applyFont="1" applyFill="1" applyBorder="1" applyAlignment="1">
      <alignment vertical="top" wrapText="1"/>
    </xf>
    <xf numFmtId="0" fontId="24" fillId="4" borderId="1" xfId="0" applyFont="1" applyFill="1" applyBorder="1" applyAlignment="1">
      <alignment vertical="center" wrapText="1"/>
    </xf>
    <xf numFmtId="0" fontId="24" fillId="4" borderId="1" xfId="0" applyFont="1" applyFill="1" applyBorder="1" applyAlignment="1">
      <alignment horizontal="center" vertical="center" wrapText="1"/>
    </xf>
    <xf numFmtId="0" fontId="23" fillId="4" borderId="1" xfId="0" applyFont="1" applyFill="1" applyBorder="1" applyAlignment="1">
      <alignment vertical="center" wrapText="1"/>
    </xf>
    <xf numFmtId="0" fontId="15" fillId="4" borderId="1" xfId="1" applyFill="1" applyBorder="1" applyAlignment="1">
      <alignment vertical="top"/>
    </xf>
    <xf numFmtId="0" fontId="29" fillId="0" borderId="0" xfId="0" applyFont="1"/>
    <xf numFmtId="0" fontId="0" fillId="6" borderId="0" xfId="0" applyFill="1"/>
    <xf numFmtId="0" fontId="28" fillId="0" borderId="0" xfId="0" applyFont="1"/>
    <xf numFmtId="0" fontId="30" fillId="0" borderId="0" xfId="0" applyFont="1"/>
    <xf numFmtId="0" fontId="1" fillId="0" borderId="0" xfId="0" applyFont="1"/>
    <xf numFmtId="0" fontId="31" fillId="0" borderId="0" xfId="0" applyFont="1"/>
    <xf numFmtId="0" fontId="23" fillId="0" borderId="2" xfId="0" applyFont="1" applyBorder="1" applyAlignment="1">
      <alignment vertical="center" wrapText="1"/>
    </xf>
    <xf numFmtId="0" fontId="23" fillId="0" borderId="3" xfId="0" applyFont="1" applyBorder="1" applyAlignment="1">
      <alignment vertical="center" wrapText="1"/>
    </xf>
    <xf numFmtId="0" fontId="26" fillId="5" borderId="1" xfId="0" applyFont="1" applyFill="1" applyBorder="1" applyAlignment="1">
      <alignment vertical="center" wrapText="1"/>
    </xf>
    <xf numFmtId="4" fontId="8" fillId="0" borderId="1" xfId="1" applyNumberFormat="1" applyFont="1" applyBorder="1" applyAlignment="1">
      <alignment horizontal="center" vertical="center"/>
    </xf>
    <xf numFmtId="0" fontId="0" fillId="0" borderId="3" xfId="0" applyBorder="1" applyAlignment="1">
      <alignment vertical="center" wrapText="1"/>
    </xf>
    <xf numFmtId="0" fontId="23" fillId="0" borderId="1" xfId="0" applyFont="1" applyBorder="1" applyAlignment="1">
      <alignment vertical="center" wrapText="1"/>
    </xf>
    <xf numFmtId="0" fontId="23" fillId="7" borderId="2" xfId="0" applyFont="1" applyFill="1" applyBorder="1" applyAlignment="1">
      <alignment vertical="center" wrapText="1"/>
    </xf>
    <xf numFmtId="0" fontId="23" fillId="7" borderId="3" xfId="0" applyFont="1" applyFill="1" applyBorder="1" applyAlignment="1">
      <alignment vertical="center" wrapText="1"/>
    </xf>
    <xf numFmtId="0" fontId="25" fillId="0" borderId="1" xfId="0" applyFont="1" applyBorder="1" applyAlignment="1">
      <alignment vertical="center" wrapText="1"/>
    </xf>
    <xf numFmtId="0" fontId="23" fillId="7" borderId="1" xfId="0" applyFont="1" applyFill="1" applyBorder="1" applyAlignment="1">
      <alignment vertical="center" wrapText="1"/>
    </xf>
    <xf numFmtId="49" fontId="24" fillId="0" borderId="1" xfId="0" applyNumberFormat="1" applyFont="1" applyBorder="1" applyAlignment="1">
      <alignment vertical="top" wrapText="1"/>
    </xf>
    <xf numFmtId="0" fontId="24" fillId="0" borderId="1" xfId="0" applyFont="1" applyBorder="1" applyAlignment="1">
      <alignment horizontal="center" vertical="center" wrapText="1"/>
    </xf>
    <xf numFmtId="0" fontId="16" fillId="0" borderId="0" xfId="1" applyFont="1" applyAlignment="1">
      <alignment horizontal="left" vertical="top"/>
    </xf>
    <xf numFmtId="0" fontId="25" fillId="0" borderId="2" xfId="0" applyFont="1" applyBorder="1" applyAlignment="1">
      <alignment vertical="center" wrapText="1"/>
    </xf>
    <xf numFmtId="0" fontId="24" fillId="5" borderId="1" xfId="0" applyFont="1" applyFill="1" applyBorder="1" applyAlignment="1">
      <alignment vertical="center" wrapText="1"/>
    </xf>
    <xf numFmtId="0" fontId="11" fillId="0" borderId="16" xfId="0" applyFont="1" applyBorder="1" applyAlignment="1">
      <alignment vertical="top" wrapText="1"/>
    </xf>
    <xf numFmtId="4" fontId="18" fillId="6" borderId="9" xfId="0" applyNumberFormat="1" applyFont="1" applyFill="1" applyBorder="1" applyAlignment="1">
      <alignment vertical="top"/>
    </xf>
    <xf numFmtId="0" fontId="0" fillId="6" borderId="9" xfId="0" applyFill="1" applyBorder="1" applyAlignment="1">
      <alignment vertical="top"/>
    </xf>
    <xf numFmtId="0" fontId="9" fillId="6" borderId="9" xfId="0" applyFont="1" applyFill="1" applyBorder="1" applyAlignment="1">
      <alignment vertical="top"/>
    </xf>
    <xf numFmtId="0" fontId="9" fillId="6" borderId="9" xfId="0" applyFont="1" applyFill="1" applyBorder="1" applyAlignment="1">
      <alignment vertical="justify"/>
    </xf>
    <xf numFmtId="0" fontId="0" fillId="6" borderId="9" xfId="0" applyFill="1" applyBorder="1" applyAlignment="1">
      <alignment vertical="justify"/>
    </xf>
    <xf numFmtId="0" fontId="11" fillId="0" borderId="0" xfId="0" applyFont="1" applyAlignment="1">
      <alignment vertical="top" wrapText="1"/>
    </xf>
    <xf numFmtId="4" fontId="12" fillId="0" borderId="14" xfId="0" applyNumberFormat="1" applyFont="1" applyBorder="1" applyAlignment="1">
      <alignment vertical="center"/>
    </xf>
    <xf numFmtId="4" fontId="12" fillId="0" borderId="12" xfId="0" applyNumberFormat="1" applyFont="1" applyBorder="1" applyAlignment="1">
      <alignment vertical="center"/>
    </xf>
    <xf numFmtId="0" fontId="11" fillId="0" borderId="14" xfId="0" applyFont="1" applyBorder="1" applyAlignment="1">
      <alignment horizontal="center" vertical="center"/>
    </xf>
    <xf numFmtId="0" fontId="11" fillId="0" borderId="15" xfId="0" applyFont="1" applyBorder="1" applyAlignment="1">
      <alignment horizontal="center" vertical="center"/>
    </xf>
    <xf numFmtId="0" fontId="11" fillId="0" borderId="12" xfId="0" applyFont="1" applyBorder="1" applyAlignment="1">
      <alignment horizontal="center" vertical="center"/>
    </xf>
    <xf numFmtId="0" fontId="3" fillId="0" borderId="7" xfId="0" applyFont="1" applyBorder="1" applyAlignment="1">
      <alignment horizontal="left" vertical="top" wrapText="1"/>
    </xf>
    <xf numFmtId="0" fontId="12" fillId="0" borderId="0" xfId="0" applyFont="1" applyAlignment="1">
      <alignment vertical="top" wrapText="1"/>
    </xf>
    <xf numFmtId="4" fontId="3" fillId="0" borderId="8" xfId="0" applyNumberFormat="1" applyFont="1" applyBorder="1" applyAlignment="1">
      <alignment horizontal="left" vertical="top" wrapText="1"/>
    </xf>
    <xf numFmtId="4" fontId="0" fillId="0" borderId="7" xfId="0" applyNumberFormat="1" applyBorder="1" applyAlignment="1">
      <alignment horizontal="left" vertical="top" wrapText="1"/>
    </xf>
    <xf numFmtId="0" fontId="0" fillId="0" borderId="7" xfId="0" applyBorder="1" applyAlignment="1">
      <alignment horizontal="center" vertical="top" wrapText="1"/>
    </xf>
    <xf numFmtId="0" fontId="3" fillId="2" borderId="0" xfId="0" applyFont="1" applyFill="1" applyAlignment="1">
      <alignment horizontal="left" vertical="top" wrapText="1"/>
    </xf>
    <xf numFmtId="0" fontId="3" fillId="0" borderId="5" xfId="0" applyFont="1" applyBorder="1" applyAlignment="1">
      <alignment horizontal="left" vertical="top" wrapText="1"/>
    </xf>
    <xf numFmtId="0" fontId="0" fillId="0" borderId="7" xfId="0" applyBorder="1" applyAlignment="1">
      <alignment horizontal="left" vertical="top" wrapText="1"/>
    </xf>
    <xf numFmtId="0" fontId="6" fillId="0" borderId="0" xfId="0" applyFont="1" applyAlignment="1">
      <alignment horizontal="left" vertical="top" wrapText="1"/>
    </xf>
    <xf numFmtId="0" fontId="0" fillId="0" borderId="0" xfId="0" applyAlignment="1">
      <alignment horizontal="left" vertical="top"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4"/>
  <sheetViews>
    <sheetView topLeftCell="A45" workbookViewId="0">
      <selection activeCell="A45" sqref="A1:XFD1048576"/>
    </sheetView>
  </sheetViews>
  <sheetFormatPr defaultColWidth="9.140625" defaultRowHeight="15" x14ac:dyDescent="0.25"/>
  <cols>
    <col min="1" max="1" width="6.7109375" style="69" customWidth="1"/>
    <col min="2" max="2" width="56.140625" style="70" customWidth="1"/>
    <col min="3" max="4" width="12.7109375" style="71" customWidth="1"/>
    <col min="5" max="5" width="12.7109375" style="72" customWidth="1"/>
    <col min="6" max="6" width="12.7109375" style="71" customWidth="1"/>
    <col min="7" max="7" width="13.140625" style="71" customWidth="1"/>
    <col min="8" max="8" width="26.7109375" style="72" customWidth="1"/>
    <col min="9" max="9" width="12.7109375" style="72" customWidth="1"/>
    <col min="10" max="10" width="12.5703125" style="61" customWidth="1"/>
    <col min="11" max="16384" width="9.140625" style="61"/>
  </cols>
  <sheetData>
    <row r="1" spans="1:12" x14ac:dyDescent="0.25">
      <c r="A1" s="119" t="s">
        <v>185</v>
      </c>
      <c r="B1" s="119"/>
      <c r="C1" s="119"/>
      <c r="D1" s="119"/>
      <c r="E1" s="119"/>
      <c r="F1" s="119"/>
      <c r="G1" s="119"/>
      <c r="H1" s="119"/>
      <c r="I1" s="119"/>
    </row>
    <row r="3" spans="1:12" ht="15.75" thickBot="1" x14ac:dyDescent="0.3"/>
    <row r="4" spans="1:12" ht="15" customHeight="1" thickBot="1" x14ac:dyDescent="0.3">
      <c r="A4" s="117" t="s">
        <v>252</v>
      </c>
      <c r="B4" s="118" t="s">
        <v>253</v>
      </c>
      <c r="C4" s="118"/>
      <c r="D4" s="110" t="s">
        <v>186</v>
      </c>
      <c r="E4" s="110"/>
      <c r="F4" s="110" t="s">
        <v>187</v>
      </c>
      <c r="G4" s="110" t="s">
        <v>188</v>
      </c>
      <c r="H4" s="110"/>
      <c r="I4" s="110" t="s">
        <v>189</v>
      </c>
      <c r="J4" s="110" t="s">
        <v>190</v>
      </c>
      <c r="K4" s="87"/>
      <c r="L4" s="87"/>
    </row>
    <row r="5" spans="1:12" ht="76.5" customHeight="1" thickBot="1" x14ac:dyDescent="0.3">
      <c r="A5" s="117"/>
      <c r="B5" s="118"/>
      <c r="C5" s="118"/>
      <c r="D5" s="86" t="s">
        <v>191</v>
      </c>
      <c r="E5" s="86" t="s">
        <v>192</v>
      </c>
      <c r="F5" s="110"/>
      <c r="G5" s="86" t="s">
        <v>191</v>
      </c>
      <c r="H5" s="88" t="s">
        <v>193</v>
      </c>
      <c r="I5" s="110"/>
      <c r="J5" s="110"/>
      <c r="K5" s="89" t="s">
        <v>194</v>
      </c>
      <c r="L5" s="89" t="s">
        <v>195</v>
      </c>
    </row>
    <row r="6" spans="1:12" ht="15.75" thickBot="1" x14ac:dyDescent="0.3">
      <c r="A6" s="95">
        <v>1</v>
      </c>
      <c r="B6" s="116" t="s">
        <v>279</v>
      </c>
      <c r="C6" s="116"/>
      <c r="D6" s="93"/>
      <c r="E6" s="93"/>
      <c r="F6" s="93"/>
      <c r="G6" s="93"/>
      <c r="H6" s="93"/>
      <c r="I6" s="93"/>
      <c r="J6" s="93"/>
      <c r="K6" s="94"/>
      <c r="L6" s="94"/>
    </row>
    <row r="7" spans="1:12" ht="15.75" thickBot="1" x14ac:dyDescent="0.3">
      <c r="A7" s="80" t="s">
        <v>0</v>
      </c>
      <c r="B7" s="107" t="s">
        <v>280</v>
      </c>
      <c r="C7" s="111"/>
      <c r="D7" s="74"/>
      <c r="E7" s="74"/>
      <c r="F7" s="74"/>
      <c r="G7" s="74"/>
      <c r="H7" s="74"/>
      <c r="I7" s="74"/>
      <c r="J7" s="74"/>
      <c r="K7" s="87">
        <v>12</v>
      </c>
      <c r="L7" s="87">
        <v>34</v>
      </c>
    </row>
    <row r="8" spans="1:12" ht="15.75" thickBot="1" x14ac:dyDescent="0.3">
      <c r="A8" s="77" t="s">
        <v>0</v>
      </c>
      <c r="B8" s="112" t="s">
        <v>196</v>
      </c>
      <c r="C8" s="112"/>
      <c r="D8" s="74"/>
      <c r="E8" s="74"/>
      <c r="F8" s="74"/>
      <c r="G8" s="74"/>
      <c r="H8" s="74"/>
      <c r="I8" s="74"/>
      <c r="J8" s="74"/>
      <c r="K8" s="87">
        <v>12</v>
      </c>
      <c r="L8" s="87">
        <v>38</v>
      </c>
    </row>
    <row r="9" spans="1:12" ht="15.75" thickBot="1" x14ac:dyDescent="0.3">
      <c r="A9" s="77" t="s">
        <v>1</v>
      </c>
      <c r="B9" s="112" t="s">
        <v>231</v>
      </c>
      <c r="C9" s="112"/>
      <c r="D9" s="74"/>
      <c r="E9" s="74"/>
      <c r="F9" s="74"/>
      <c r="G9" s="74"/>
      <c r="H9" s="74"/>
      <c r="I9" s="74"/>
      <c r="J9" s="74"/>
      <c r="K9" s="87">
        <v>12</v>
      </c>
      <c r="L9" s="87">
        <v>39</v>
      </c>
    </row>
    <row r="10" spans="1:12" ht="15.75" thickBot="1" x14ac:dyDescent="0.3">
      <c r="A10" s="85"/>
      <c r="B10" s="121" t="s">
        <v>232</v>
      </c>
      <c r="C10" s="121"/>
      <c r="D10" s="90"/>
      <c r="E10" s="90"/>
      <c r="F10" s="90"/>
      <c r="G10" s="90"/>
      <c r="H10" s="90"/>
      <c r="I10" s="90"/>
      <c r="J10" s="90"/>
      <c r="K10" s="90"/>
      <c r="L10" s="90"/>
    </row>
    <row r="11" spans="1:12" ht="15.75" thickBot="1" x14ac:dyDescent="0.3">
      <c r="A11" s="77">
        <v>2</v>
      </c>
      <c r="B11" s="112" t="s">
        <v>233</v>
      </c>
      <c r="C11" s="112"/>
      <c r="D11" s="74"/>
      <c r="E11" s="74"/>
      <c r="F11" s="74"/>
      <c r="G11" s="74"/>
      <c r="H11" s="74"/>
      <c r="I11" s="74"/>
      <c r="J11" s="74"/>
      <c r="K11" s="87">
        <v>13</v>
      </c>
      <c r="L11" s="87">
        <v>40</v>
      </c>
    </row>
    <row r="12" spans="1:12" ht="15.75" thickBot="1" x14ac:dyDescent="0.3">
      <c r="A12" s="85"/>
      <c r="B12" s="121" t="s">
        <v>234</v>
      </c>
      <c r="C12" s="121"/>
      <c r="D12" s="90"/>
      <c r="E12" s="90"/>
      <c r="F12" s="90"/>
      <c r="G12" s="90"/>
      <c r="H12" s="90"/>
      <c r="I12" s="90"/>
      <c r="J12" s="90"/>
      <c r="K12" s="90"/>
      <c r="L12" s="90"/>
    </row>
    <row r="13" spans="1:12" ht="15.75" thickBot="1" x14ac:dyDescent="0.3">
      <c r="A13" s="91">
        <v>3</v>
      </c>
      <c r="B13" s="116" t="s">
        <v>235</v>
      </c>
      <c r="C13" s="116"/>
      <c r="D13" s="93"/>
      <c r="E13" s="93"/>
      <c r="F13" s="93"/>
      <c r="G13" s="93"/>
      <c r="H13" s="93"/>
      <c r="I13" s="93"/>
      <c r="J13" s="93"/>
      <c r="K13" s="94"/>
      <c r="L13" s="94"/>
    </row>
    <row r="14" spans="1:12" ht="15.75" thickBot="1" x14ac:dyDescent="0.3">
      <c r="A14" s="77" t="s">
        <v>197</v>
      </c>
      <c r="B14" s="112" t="s">
        <v>281</v>
      </c>
      <c r="C14" s="112"/>
      <c r="D14" s="74"/>
      <c r="E14" s="74"/>
      <c r="F14" s="74"/>
      <c r="G14" s="74"/>
      <c r="H14" s="74"/>
      <c r="I14" s="74"/>
      <c r="J14" s="74"/>
      <c r="K14" s="87">
        <v>14</v>
      </c>
      <c r="L14" s="87">
        <v>42</v>
      </c>
    </row>
    <row r="15" spans="1:12" ht="15.75" thickBot="1" x14ac:dyDescent="0.3">
      <c r="A15" s="77"/>
      <c r="B15" s="112" t="s">
        <v>236</v>
      </c>
      <c r="C15" s="112"/>
      <c r="D15" s="74"/>
      <c r="E15" s="74"/>
      <c r="F15" s="74"/>
      <c r="G15" s="74"/>
      <c r="H15" s="74"/>
      <c r="I15" s="74"/>
      <c r="J15" s="74"/>
      <c r="K15" s="87">
        <v>14</v>
      </c>
      <c r="L15" s="87">
        <v>42</v>
      </c>
    </row>
    <row r="16" spans="1:12" ht="15.75" thickBot="1" x14ac:dyDescent="0.3">
      <c r="A16" s="77"/>
      <c r="B16" s="112" t="s">
        <v>237</v>
      </c>
      <c r="C16" s="112"/>
      <c r="D16" s="74"/>
      <c r="E16" s="74"/>
      <c r="F16" s="74"/>
      <c r="G16" s="74"/>
      <c r="H16" s="74"/>
      <c r="I16" s="74"/>
      <c r="J16" s="74"/>
      <c r="K16" s="87">
        <v>14</v>
      </c>
      <c r="L16" s="87">
        <v>42</v>
      </c>
    </row>
    <row r="17" spans="1:12" ht="16.5" customHeight="1" thickBot="1" x14ac:dyDescent="0.3">
      <c r="A17" s="77"/>
      <c r="B17" s="112" t="s">
        <v>238</v>
      </c>
      <c r="C17" s="112"/>
      <c r="D17" s="74"/>
      <c r="E17" s="74"/>
      <c r="F17" s="74"/>
      <c r="G17" s="74"/>
      <c r="H17" s="74"/>
      <c r="I17" s="74"/>
      <c r="J17" s="74"/>
      <c r="K17" s="87">
        <v>14</v>
      </c>
      <c r="L17" s="87">
        <v>42</v>
      </c>
    </row>
    <row r="18" spans="1:12" ht="30" customHeight="1" thickBot="1" x14ac:dyDescent="0.3">
      <c r="A18" s="77" t="s">
        <v>198</v>
      </c>
      <c r="B18" s="112" t="s">
        <v>282</v>
      </c>
      <c r="C18" s="112"/>
      <c r="D18" s="74"/>
      <c r="E18" s="74"/>
      <c r="F18" s="74"/>
      <c r="G18" s="74"/>
      <c r="H18" s="74"/>
      <c r="I18" s="74"/>
      <c r="J18" s="74"/>
      <c r="K18" s="87">
        <v>14</v>
      </c>
      <c r="L18" s="87">
        <v>43</v>
      </c>
    </row>
    <row r="19" spans="1:12" ht="15.75" thickBot="1" x14ac:dyDescent="0.3">
      <c r="A19" s="77" t="s">
        <v>199</v>
      </c>
      <c r="B19" s="112" t="s">
        <v>283</v>
      </c>
      <c r="C19" s="112"/>
      <c r="D19" s="74"/>
      <c r="E19" s="74"/>
      <c r="F19" s="74"/>
      <c r="G19" s="74"/>
      <c r="H19" s="74"/>
      <c r="I19" s="74"/>
      <c r="J19" s="74"/>
      <c r="K19" s="87">
        <v>14</v>
      </c>
      <c r="L19" s="87">
        <v>43</v>
      </c>
    </row>
    <row r="20" spans="1:12" ht="15.75" thickBot="1" x14ac:dyDescent="0.3">
      <c r="A20" s="77" t="s">
        <v>200</v>
      </c>
      <c r="B20" s="112" t="s">
        <v>284</v>
      </c>
      <c r="C20" s="112"/>
      <c r="D20" s="74"/>
      <c r="E20" s="74"/>
      <c r="F20" s="74"/>
      <c r="G20" s="74"/>
      <c r="H20" s="74"/>
      <c r="I20" s="74"/>
      <c r="J20" s="74"/>
      <c r="K20" s="87">
        <v>14</v>
      </c>
      <c r="L20" s="87">
        <v>43</v>
      </c>
    </row>
    <row r="21" spans="1:12" ht="15.75" thickBot="1" x14ac:dyDescent="0.3">
      <c r="A21" s="77" t="s">
        <v>201</v>
      </c>
      <c r="B21" s="112" t="s">
        <v>285</v>
      </c>
      <c r="C21" s="112"/>
      <c r="D21" s="74"/>
      <c r="E21" s="74"/>
      <c r="F21" s="74"/>
      <c r="G21" s="74"/>
      <c r="H21" s="74"/>
      <c r="I21" s="74"/>
      <c r="J21" s="74"/>
      <c r="K21" s="87">
        <v>14</v>
      </c>
      <c r="L21" s="87">
        <v>44</v>
      </c>
    </row>
    <row r="22" spans="1:12" ht="15.75" thickBot="1" x14ac:dyDescent="0.3">
      <c r="A22" s="77"/>
      <c r="B22" s="115" t="s">
        <v>286</v>
      </c>
      <c r="C22" s="115"/>
      <c r="D22" s="74"/>
      <c r="E22" s="74"/>
      <c r="F22" s="74"/>
      <c r="G22" s="74"/>
      <c r="H22" s="74"/>
      <c r="I22" s="74"/>
      <c r="J22" s="74"/>
      <c r="K22" s="87">
        <v>14</v>
      </c>
      <c r="L22" s="87">
        <v>44</v>
      </c>
    </row>
    <row r="23" spans="1:12" ht="15.75" thickBot="1" x14ac:dyDescent="0.3">
      <c r="A23" s="77"/>
      <c r="B23" s="115" t="s">
        <v>287</v>
      </c>
      <c r="C23" s="115"/>
      <c r="D23" s="74"/>
      <c r="E23" s="74"/>
      <c r="F23" s="74"/>
      <c r="G23" s="74"/>
      <c r="H23" s="74"/>
      <c r="I23" s="74"/>
      <c r="J23" s="74"/>
      <c r="K23" s="87">
        <v>14</v>
      </c>
      <c r="L23" s="87">
        <v>44</v>
      </c>
    </row>
    <row r="24" spans="1:12" ht="15.75" thickBot="1" x14ac:dyDescent="0.3">
      <c r="A24" s="77"/>
      <c r="B24" s="115" t="s">
        <v>288</v>
      </c>
      <c r="C24" s="115"/>
      <c r="D24" s="74"/>
      <c r="E24" s="74"/>
      <c r="F24" s="74"/>
      <c r="G24" s="74"/>
      <c r="H24" s="74"/>
      <c r="I24" s="74"/>
      <c r="J24" s="74"/>
      <c r="K24" s="87">
        <v>14</v>
      </c>
      <c r="L24" s="87">
        <v>44</v>
      </c>
    </row>
    <row r="25" spans="1:12" ht="26.25" customHeight="1" thickBot="1" x14ac:dyDescent="0.3">
      <c r="A25" s="77"/>
      <c r="B25" s="115" t="s">
        <v>289</v>
      </c>
      <c r="C25" s="115"/>
      <c r="D25" s="74"/>
      <c r="E25" s="74"/>
      <c r="F25" s="74"/>
      <c r="G25" s="74"/>
      <c r="H25" s="74"/>
      <c r="I25" s="74"/>
      <c r="J25" s="74"/>
      <c r="K25" s="87">
        <v>14</v>
      </c>
      <c r="L25" s="87">
        <v>44</v>
      </c>
    </row>
    <row r="26" spans="1:12" ht="24.75" customHeight="1" thickBot="1" x14ac:dyDescent="0.3">
      <c r="A26" s="77"/>
      <c r="B26" s="115" t="s">
        <v>290</v>
      </c>
      <c r="C26" s="115"/>
      <c r="D26" s="74"/>
      <c r="E26" s="74"/>
      <c r="F26" s="74"/>
      <c r="G26" s="74"/>
      <c r="H26" s="74"/>
      <c r="I26" s="74"/>
      <c r="J26" s="74"/>
      <c r="K26" s="87">
        <v>14</v>
      </c>
      <c r="L26" s="87">
        <v>44</v>
      </c>
    </row>
    <row r="27" spans="1:12" ht="15.75" thickBot="1" x14ac:dyDescent="0.3">
      <c r="A27" s="77"/>
      <c r="B27" s="115" t="s">
        <v>291</v>
      </c>
      <c r="C27" s="115"/>
      <c r="D27" s="74"/>
      <c r="E27" s="74"/>
      <c r="F27" s="74"/>
      <c r="G27" s="74"/>
      <c r="H27" s="74"/>
      <c r="I27" s="74"/>
      <c r="J27" s="74"/>
      <c r="K27" s="87">
        <v>14</v>
      </c>
      <c r="L27" s="87">
        <v>44</v>
      </c>
    </row>
    <row r="28" spans="1:12" ht="15.75" thickBot="1" x14ac:dyDescent="0.3">
      <c r="A28" s="77"/>
      <c r="B28" s="120" t="s">
        <v>305</v>
      </c>
      <c r="C28" s="111"/>
      <c r="D28" s="74"/>
      <c r="E28" s="74"/>
      <c r="F28" s="74"/>
      <c r="G28" s="74"/>
      <c r="H28" s="74"/>
      <c r="I28" s="74"/>
      <c r="J28" s="74"/>
      <c r="K28" s="87">
        <v>14</v>
      </c>
      <c r="L28" s="87">
        <v>44</v>
      </c>
    </row>
    <row r="29" spans="1:12" ht="15.75" thickBot="1" x14ac:dyDescent="0.3">
      <c r="A29" s="77" t="s">
        <v>255</v>
      </c>
      <c r="B29" s="112" t="s">
        <v>292</v>
      </c>
      <c r="C29" s="112"/>
      <c r="D29" s="74"/>
      <c r="E29" s="74"/>
      <c r="F29" s="74"/>
      <c r="G29" s="74"/>
      <c r="H29" s="74"/>
      <c r="I29" s="74"/>
      <c r="J29" s="74"/>
      <c r="K29" s="87">
        <v>14</v>
      </c>
      <c r="L29" s="87">
        <v>47</v>
      </c>
    </row>
    <row r="30" spans="1:12" ht="15.75" thickBot="1" x14ac:dyDescent="0.3">
      <c r="A30" s="77" t="s">
        <v>256</v>
      </c>
      <c r="B30" s="112" t="s">
        <v>293</v>
      </c>
      <c r="C30" s="112"/>
      <c r="D30" s="74"/>
      <c r="E30" s="74"/>
      <c r="F30" s="74"/>
      <c r="G30" s="74"/>
      <c r="H30" s="74"/>
      <c r="I30" s="74"/>
      <c r="J30" s="74"/>
      <c r="K30" s="87">
        <v>14</v>
      </c>
      <c r="L30" s="87">
        <v>45</v>
      </c>
    </row>
    <row r="31" spans="1:12" ht="15.75" thickBot="1" x14ac:dyDescent="0.3">
      <c r="A31" s="77"/>
      <c r="B31" s="115" t="s">
        <v>294</v>
      </c>
      <c r="C31" s="115"/>
      <c r="D31" s="74"/>
      <c r="E31" s="74"/>
      <c r="F31" s="74"/>
      <c r="G31" s="74"/>
      <c r="H31" s="74"/>
      <c r="I31" s="74"/>
      <c r="J31" s="74"/>
      <c r="K31" s="87">
        <v>14</v>
      </c>
      <c r="L31" s="87">
        <v>45</v>
      </c>
    </row>
    <row r="32" spans="1:12" ht="15.75" thickBot="1" x14ac:dyDescent="0.3">
      <c r="A32" s="77"/>
      <c r="B32" s="115" t="s">
        <v>295</v>
      </c>
      <c r="C32" s="115"/>
      <c r="D32" s="74"/>
      <c r="E32" s="74"/>
      <c r="F32" s="74"/>
      <c r="G32" s="74"/>
      <c r="H32" s="74"/>
      <c r="I32" s="74"/>
      <c r="J32" s="74"/>
      <c r="K32" s="87">
        <v>7</v>
      </c>
      <c r="L32" s="87">
        <v>15</v>
      </c>
    </row>
    <row r="33" spans="1:12" ht="15.75" thickBot="1" x14ac:dyDescent="0.3">
      <c r="A33" s="77" t="s">
        <v>257</v>
      </c>
      <c r="B33" s="115" t="s">
        <v>296</v>
      </c>
      <c r="C33" s="115"/>
      <c r="D33" s="74"/>
      <c r="E33" s="74"/>
      <c r="F33" s="74"/>
      <c r="G33" s="74"/>
      <c r="H33" s="74"/>
      <c r="I33" s="74"/>
      <c r="J33" s="74"/>
      <c r="K33" s="87"/>
      <c r="L33" s="87"/>
    </row>
    <row r="34" spans="1:12" ht="15.75" thickBot="1" x14ac:dyDescent="0.3">
      <c r="A34" s="77"/>
      <c r="B34" s="115" t="s">
        <v>297</v>
      </c>
      <c r="C34" s="115"/>
      <c r="D34" s="74"/>
      <c r="E34" s="74"/>
      <c r="F34" s="74"/>
      <c r="G34" s="74"/>
      <c r="H34" s="74"/>
      <c r="I34" s="74"/>
      <c r="J34" s="74"/>
      <c r="K34" s="87">
        <v>14</v>
      </c>
      <c r="L34" s="87">
        <v>50</v>
      </c>
    </row>
    <row r="35" spans="1:12" ht="15.75" thickBot="1" x14ac:dyDescent="0.3">
      <c r="A35" s="78"/>
      <c r="B35" s="115" t="s">
        <v>298</v>
      </c>
      <c r="C35" s="115"/>
      <c r="D35" s="74"/>
      <c r="E35" s="74"/>
      <c r="F35" s="74"/>
      <c r="G35" s="74"/>
      <c r="H35" s="74"/>
      <c r="I35" s="74"/>
      <c r="J35" s="74"/>
      <c r="K35" s="87">
        <v>14</v>
      </c>
      <c r="L35" s="87">
        <v>50</v>
      </c>
    </row>
    <row r="36" spans="1:12" ht="24" customHeight="1" thickBot="1" x14ac:dyDescent="0.3">
      <c r="A36" s="77"/>
      <c r="B36" s="115" t="s">
        <v>299</v>
      </c>
      <c r="C36" s="115"/>
      <c r="D36" s="74"/>
      <c r="E36" s="74"/>
      <c r="F36" s="74"/>
      <c r="G36" s="74"/>
      <c r="H36" s="74"/>
      <c r="I36" s="74"/>
      <c r="J36" s="74"/>
      <c r="K36" s="87">
        <v>14</v>
      </c>
      <c r="L36" s="87">
        <v>50</v>
      </c>
    </row>
    <row r="37" spans="1:12" ht="17.25" customHeight="1" thickBot="1" x14ac:dyDescent="0.3">
      <c r="A37" s="77"/>
      <c r="B37" s="115" t="s">
        <v>300</v>
      </c>
      <c r="C37" s="115"/>
      <c r="D37" s="74"/>
      <c r="E37" s="74"/>
      <c r="F37" s="74"/>
      <c r="G37" s="74"/>
      <c r="H37" s="74"/>
      <c r="I37" s="74"/>
      <c r="J37" s="74"/>
      <c r="K37" s="87">
        <v>14</v>
      </c>
      <c r="L37" s="87">
        <v>51</v>
      </c>
    </row>
    <row r="38" spans="1:12" ht="18.75" customHeight="1" thickBot="1" x14ac:dyDescent="0.3">
      <c r="A38" s="77" t="s">
        <v>301</v>
      </c>
      <c r="B38" s="120" t="s">
        <v>304</v>
      </c>
      <c r="C38" s="111"/>
      <c r="D38" s="74"/>
      <c r="E38" s="74"/>
      <c r="F38" s="74"/>
      <c r="G38" s="74"/>
      <c r="H38" s="74"/>
      <c r="I38" s="74"/>
      <c r="J38" s="74"/>
      <c r="K38" s="87">
        <v>14</v>
      </c>
      <c r="L38" s="87">
        <v>48</v>
      </c>
    </row>
    <row r="39" spans="1:12" ht="15.75" thickBot="1" x14ac:dyDescent="0.3">
      <c r="A39" s="77" t="s">
        <v>302</v>
      </c>
      <c r="B39" s="120" t="s">
        <v>303</v>
      </c>
      <c r="C39" s="111"/>
      <c r="D39" s="74"/>
      <c r="E39" s="74"/>
      <c r="F39" s="74"/>
      <c r="G39" s="74"/>
      <c r="H39" s="74"/>
      <c r="I39" s="74"/>
      <c r="J39" s="74"/>
      <c r="K39" s="87">
        <v>14</v>
      </c>
      <c r="L39" s="87">
        <v>49</v>
      </c>
    </row>
    <row r="40" spans="1:12" ht="15.75" thickBot="1" x14ac:dyDescent="0.3">
      <c r="A40" s="84"/>
      <c r="B40" s="109" t="s">
        <v>239</v>
      </c>
      <c r="C40" s="109"/>
      <c r="D40" s="90"/>
      <c r="E40" s="90"/>
      <c r="F40" s="90"/>
      <c r="G40" s="90"/>
      <c r="H40" s="90"/>
      <c r="I40" s="90"/>
      <c r="J40" s="90"/>
      <c r="K40" s="90"/>
      <c r="L40" s="90"/>
    </row>
    <row r="41" spans="1:12" ht="15.75" thickBot="1" x14ac:dyDescent="0.3">
      <c r="A41" s="91">
        <v>4</v>
      </c>
      <c r="B41" s="116" t="s">
        <v>240</v>
      </c>
      <c r="C41" s="116"/>
      <c r="D41" s="92"/>
      <c r="E41" s="92"/>
      <c r="F41" s="92"/>
      <c r="G41" s="92"/>
      <c r="H41" s="92"/>
      <c r="I41" s="92"/>
      <c r="J41" s="92"/>
      <c r="K41" s="94"/>
      <c r="L41" s="94"/>
    </row>
    <row r="42" spans="1:12" ht="15.75" thickBot="1" x14ac:dyDescent="0.3">
      <c r="A42" s="77" t="s">
        <v>202</v>
      </c>
      <c r="B42" s="112" t="s">
        <v>241</v>
      </c>
      <c r="C42" s="112"/>
      <c r="D42" s="81"/>
      <c r="E42" s="81"/>
      <c r="F42" s="81"/>
      <c r="G42" s="81"/>
      <c r="H42" s="81"/>
      <c r="I42" s="81"/>
      <c r="J42" s="81"/>
      <c r="K42" s="87">
        <v>15</v>
      </c>
      <c r="L42" s="87">
        <v>53</v>
      </c>
    </row>
    <row r="43" spans="1:12" ht="15.75" thickBot="1" x14ac:dyDescent="0.3">
      <c r="A43" s="77" t="s">
        <v>203</v>
      </c>
      <c r="B43" s="112" t="s">
        <v>242</v>
      </c>
      <c r="C43" s="112"/>
      <c r="D43" s="81"/>
      <c r="E43" s="81"/>
      <c r="F43" s="81"/>
      <c r="G43" s="81"/>
      <c r="H43" s="81"/>
      <c r="I43" s="81"/>
      <c r="J43" s="81"/>
      <c r="K43" s="87">
        <v>15</v>
      </c>
      <c r="L43" s="87">
        <v>54</v>
      </c>
    </row>
    <row r="44" spans="1:12" ht="15.75" thickBot="1" x14ac:dyDescent="0.3">
      <c r="A44" s="77" t="s">
        <v>205</v>
      </c>
      <c r="B44" s="112" t="s">
        <v>243</v>
      </c>
      <c r="C44" s="112"/>
      <c r="D44" s="81"/>
      <c r="E44" s="81"/>
      <c r="F44" s="81"/>
      <c r="G44" s="81"/>
      <c r="H44" s="81"/>
      <c r="I44" s="81"/>
      <c r="J44" s="81"/>
      <c r="K44" s="87">
        <v>15</v>
      </c>
      <c r="L44" s="87">
        <v>54</v>
      </c>
    </row>
    <row r="45" spans="1:12" ht="15.75" thickBot="1" x14ac:dyDescent="0.3">
      <c r="A45" s="77" t="s">
        <v>258</v>
      </c>
      <c r="B45" s="112" t="s">
        <v>244</v>
      </c>
      <c r="C45" s="112"/>
      <c r="D45" s="81"/>
      <c r="E45" s="81"/>
      <c r="F45" s="81"/>
      <c r="G45" s="81"/>
      <c r="H45" s="81"/>
      <c r="I45" s="81"/>
      <c r="J45" s="81"/>
      <c r="K45" s="87">
        <v>15</v>
      </c>
      <c r="L45" s="87">
        <v>54</v>
      </c>
    </row>
    <row r="46" spans="1:12" ht="24.75" customHeight="1" thickBot="1" x14ac:dyDescent="0.3">
      <c r="A46" s="77" t="s">
        <v>278</v>
      </c>
      <c r="B46" s="81" t="s">
        <v>204</v>
      </c>
      <c r="C46" s="81"/>
      <c r="D46" s="81"/>
      <c r="E46" s="81"/>
      <c r="F46" s="81"/>
      <c r="G46" s="81"/>
      <c r="H46" s="81"/>
      <c r="I46" s="81"/>
      <c r="J46" s="81"/>
      <c r="K46" s="87">
        <v>15</v>
      </c>
      <c r="L46" s="87">
        <v>54</v>
      </c>
    </row>
    <row r="47" spans="1:12" ht="15.75" thickBot="1" x14ac:dyDescent="0.3">
      <c r="A47" s="77" t="s">
        <v>259</v>
      </c>
      <c r="B47" s="112" t="s">
        <v>245</v>
      </c>
      <c r="C47" s="112"/>
      <c r="D47" s="81"/>
      <c r="E47" s="81"/>
      <c r="F47" s="81"/>
      <c r="G47" s="81"/>
      <c r="H47" s="81"/>
      <c r="I47" s="81"/>
      <c r="J47" s="81"/>
      <c r="K47" s="87">
        <v>15</v>
      </c>
      <c r="L47" s="87">
        <v>54</v>
      </c>
    </row>
    <row r="48" spans="1:12" ht="15.75" thickBot="1" x14ac:dyDescent="0.3">
      <c r="A48" s="77" t="s">
        <v>260</v>
      </c>
      <c r="B48" s="112" t="s">
        <v>206</v>
      </c>
      <c r="C48" s="112"/>
      <c r="D48" s="81"/>
      <c r="E48" s="81"/>
      <c r="F48" s="81"/>
      <c r="G48" s="81"/>
      <c r="H48" s="81"/>
      <c r="I48" s="81"/>
      <c r="J48" s="81"/>
      <c r="K48" s="87">
        <v>15</v>
      </c>
      <c r="L48" s="87">
        <v>55</v>
      </c>
    </row>
    <row r="49" spans="1:12" ht="15.75" thickBot="1" x14ac:dyDescent="0.3">
      <c r="A49" s="82"/>
      <c r="B49" s="109" t="s">
        <v>246</v>
      </c>
      <c r="C49" s="109"/>
      <c r="D49" s="83"/>
      <c r="E49" s="83"/>
      <c r="F49" s="83"/>
      <c r="G49" s="83"/>
      <c r="H49" s="83"/>
      <c r="I49" s="83"/>
      <c r="J49" s="83"/>
      <c r="K49" s="90"/>
      <c r="L49" s="90"/>
    </row>
    <row r="50" spans="1:12" ht="15.75" thickBot="1" x14ac:dyDescent="0.3">
      <c r="A50" s="95">
        <v>5</v>
      </c>
      <c r="B50" s="116" t="s">
        <v>207</v>
      </c>
      <c r="C50" s="116"/>
      <c r="D50" s="92"/>
      <c r="E50" s="92"/>
      <c r="F50" s="92"/>
      <c r="G50" s="92"/>
      <c r="H50" s="92"/>
      <c r="I50" s="92"/>
      <c r="J50" s="92"/>
      <c r="K50" s="94"/>
      <c r="L50" s="94"/>
    </row>
    <row r="51" spans="1:12" ht="15.75" thickBot="1" x14ac:dyDescent="0.3">
      <c r="A51" s="80" t="s">
        <v>208</v>
      </c>
      <c r="B51" s="112" t="s">
        <v>247</v>
      </c>
      <c r="C51" s="112"/>
      <c r="D51" s="81"/>
      <c r="E51" s="81"/>
      <c r="F51" s="81"/>
      <c r="G51" s="81"/>
      <c r="H51" s="81"/>
      <c r="I51" s="81"/>
      <c r="J51" s="81"/>
      <c r="K51" s="87"/>
      <c r="L51" s="87"/>
    </row>
    <row r="52" spans="1:12" ht="15.75" thickBot="1" x14ac:dyDescent="0.3">
      <c r="A52" s="80"/>
      <c r="B52" s="112" t="s">
        <v>248</v>
      </c>
      <c r="C52" s="112"/>
      <c r="D52" s="81"/>
      <c r="E52" s="81"/>
      <c r="F52" s="81"/>
      <c r="G52" s="81"/>
      <c r="H52" s="81"/>
      <c r="I52" s="81"/>
      <c r="J52" s="81"/>
      <c r="K52" s="87">
        <v>16</v>
      </c>
      <c r="L52" s="87">
        <v>57</v>
      </c>
    </row>
    <row r="53" spans="1:12" ht="15.75" thickBot="1" x14ac:dyDescent="0.3">
      <c r="A53" s="80"/>
      <c r="B53" s="112" t="s">
        <v>249</v>
      </c>
      <c r="C53" s="112"/>
      <c r="D53" s="81"/>
      <c r="E53" s="81"/>
      <c r="F53" s="81"/>
      <c r="G53" s="81"/>
      <c r="H53" s="81"/>
      <c r="I53" s="81"/>
      <c r="J53" s="81"/>
      <c r="K53" s="87">
        <v>16</v>
      </c>
      <c r="L53" s="87">
        <v>58</v>
      </c>
    </row>
    <row r="54" spans="1:12" ht="15.75" thickBot="1" x14ac:dyDescent="0.3">
      <c r="A54" s="80" t="s">
        <v>261</v>
      </c>
      <c r="B54" s="112" t="s">
        <v>268</v>
      </c>
      <c r="C54" s="112"/>
      <c r="D54" s="81"/>
      <c r="E54" s="81"/>
      <c r="F54" s="81"/>
      <c r="G54" s="81"/>
      <c r="H54" s="81"/>
      <c r="I54" s="81"/>
      <c r="J54" s="81"/>
      <c r="K54" s="87">
        <v>17</v>
      </c>
      <c r="L54" s="87">
        <v>59</v>
      </c>
    </row>
    <row r="55" spans="1:12" ht="15.75" thickBot="1" x14ac:dyDescent="0.3">
      <c r="A55" s="80"/>
      <c r="B55" s="115" t="s">
        <v>272</v>
      </c>
      <c r="C55" s="115"/>
      <c r="D55" s="81"/>
      <c r="E55" s="81"/>
      <c r="F55" s="81"/>
      <c r="G55" s="81"/>
      <c r="H55" s="81"/>
      <c r="I55" s="81"/>
      <c r="J55" s="81"/>
      <c r="K55" s="87">
        <v>17</v>
      </c>
      <c r="L55" s="87">
        <v>59</v>
      </c>
    </row>
    <row r="56" spans="1:12" ht="15.75" thickBot="1" x14ac:dyDescent="0.3">
      <c r="A56" s="80"/>
      <c r="B56" s="115" t="s">
        <v>273</v>
      </c>
      <c r="C56" s="115"/>
      <c r="D56" s="81"/>
      <c r="E56" s="81"/>
      <c r="F56" s="81"/>
      <c r="G56" s="81"/>
      <c r="H56" s="81"/>
      <c r="I56" s="81"/>
      <c r="J56" s="81"/>
      <c r="K56" s="87">
        <v>17</v>
      </c>
      <c r="L56" s="87">
        <v>59</v>
      </c>
    </row>
    <row r="57" spans="1:12" ht="24" customHeight="1" thickBot="1" x14ac:dyDescent="0.3">
      <c r="A57" s="80"/>
      <c r="B57" s="115" t="s">
        <v>274</v>
      </c>
      <c r="C57" s="115"/>
      <c r="D57" s="81"/>
      <c r="E57" s="81"/>
      <c r="F57" s="81"/>
      <c r="G57" s="81"/>
      <c r="H57" s="81"/>
      <c r="I57" s="81"/>
      <c r="J57" s="81"/>
      <c r="K57" s="87">
        <v>17</v>
      </c>
      <c r="L57" s="87">
        <v>59</v>
      </c>
    </row>
    <row r="58" spans="1:12" ht="15.75" thickBot="1" x14ac:dyDescent="0.3">
      <c r="A58" s="80"/>
      <c r="B58" s="115" t="s">
        <v>275</v>
      </c>
      <c r="C58" s="115"/>
      <c r="D58" s="81"/>
      <c r="E58" s="81"/>
      <c r="F58" s="81"/>
      <c r="G58" s="81"/>
      <c r="H58" s="81"/>
      <c r="I58" s="81"/>
      <c r="J58" s="81"/>
      <c r="K58" s="87">
        <v>17</v>
      </c>
      <c r="L58" s="87">
        <v>59</v>
      </c>
    </row>
    <row r="59" spans="1:12" ht="24" customHeight="1" thickBot="1" x14ac:dyDescent="0.3">
      <c r="A59" s="80"/>
      <c r="B59" s="115" t="s">
        <v>276</v>
      </c>
      <c r="C59" s="115"/>
      <c r="D59" s="81"/>
      <c r="E59" s="81"/>
      <c r="F59" s="81"/>
      <c r="G59" s="81"/>
      <c r="H59" s="81"/>
      <c r="I59" s="81"/>
      <c r="J59" s="81"/>
      <c r="K59" s="87">
        <v>17</v>
      </c>
      <c r="L59" s="87">
        <v>59</v>
      </c>
    </row>
    <row r="60" spans="1:12" ht="27" customHeight="1" thickBot="1" x14ac:dyDescent="0.3">
      <c r="A60" s="80" t="s">
        <v>262</v>
      </c>
      <c r="B60" s="112" t="s">
        <v>267</v>
      </c>
      <c r="C60" s="112"/>
      <c r="D60" s="81"/>
      <c r="E60" s="81"/>
      <c r="F60" s="81"/>
      <c r="G60" s="81"/>
      <c r="H60" s="81"/>
      <c r="I60" s="81"/>
      <c r="J60" s="81"/>
      <c r="K60" s="87">
        <v>18</v>
      </c>
      <c r="L60" s="87">
        <v>60</v>
      </c>
    </row>
    <row r="61" spans="1:12" ht="15.75" thickBot="1" x14ac:dyDescent="0.3">
      <c r="A61" s="80" t="s">
        <v>263</v>
      </c>
      <c r="B61" s="112" t="s">
        <v>277</v>
      </c>
      <c r="C61" s="112"/>
      <c r="D61" s="81"/>
      <c r="E61" s="81"/>
      <c r="F61" s="81"/>
      <c r="G61" s="81"/>
      <c r="H61" s="81"/>
      <c r="I61" s="81"/>
      <c r="J61" s="81"/>
      <c r="K61" s="87">
        <v>8</v>
      </c>
      <c r="L61" s="87">
        <v>17</v>
      </c>
    </row>
    <row r="62" spans="1:12" ht="15.75" thickBot="1" x14ac:dyDescent="0.3">
      <c r="A62" s="82"/>
      <c r="B62" s="109" t="s">
        <v>250</v>
      </c>
      <c r="C62" s="109"/>
      <c r="D62" s="83"/>
      <c r="E62" s="83"/>
      <c r="F62" s="83"/>
      <c r="G62" s="83"/>
      <c r="H62" s="83"/>
      <c r="I62" s="83"/>
      <c r="J62" s="90"/>
      <c r="K62" s="90"/>
      <c r="L62" s="90"/>
    </row>
    <row r="63" spans="1:12" ht="15.75" thickBot="1" x14ac:dyDescent="0.3">
      <c r="A63" s="95">
        <v>6</v>
      </c>
      <c r="B63" s="116" t="s">
        <v>271</v>
      </c>
      <c r="C63" s="116"/>
      <c r="D63" s="92"/>
      <c r="E63" s="92"/>
      <c r="F63" s="92"/>
      <c r="G63" s="92"/>
      <c r="H63" s="92"/>
      <c r="I63" s="92"/>
      <c r="J63" s="92"/>
      <c r="K63" s="94"/>
      <c r="L63" s="94"/>
    </row>
    <row r="64" spans="1:12" ht="15.75" thickBot="1" x14ac:dyDescent="0.3">
      <c r="A64" s="80" t="s">
        <v>209</v>
      </c>
      <c r="B64" s="112" t="s">
        <v>270</v>
      </c>
      <c r="C64" s="112"/>
      <c r="D64" s="81"/>
      <c r="E64" s="81"/>
      <c r="F64" s="81"/>
      <c r="G64" s="81"/>
      <c r="H64" s="81"/>
      <c r="I64" s="81"/>
      <c r="J64" s="81"/>
      <c r="K64" s="87">
        <v>19</v>
      </c>
      <c r="L64" s="87">
        <v>61</v>
      </c>
    </row>
    <row r="65" spans="1:12" ht="15.75" thickBot="1" x14ac:dyDescent="0.3">
      <c r="A65" s="80" t="s">
        <v>264</v>
      </c>
      <c r="B65" s="112" t="s">
        <v>269</v>
      </c>
      <c r="C65" s="112"/>
      <c r="D65" s="81"/>
      <c r="E65" s="81"/>
      <c r="F65" s="81"/>
      <c r="G65" s="81"/>
      <c r="H65" s="81"/>
      <c r="I65" s="81"/>
      <c r="J65" s="81"/>
      <c r="K65" s="87">
        <v>19</v>
      </c>
      <c r="L65" s="87">
        <v>62</v>
      </c>
    </row>
    <row r="66" spans="1:12" ht="15.75" thickBot="1" x14ac:dyDescent="0.3">
      <c r="A66" s="82"/>
      <c r="B66" s="109" t="s">
        <v>251</v>
      </c>
      <c r="C66" s="109"/>
      <c r="D66" s="83"/>
      <c r="E66" s="83"/>
      <c r="F66" s="83"/>
      <c r="G66" s="83"/>
      <c r="H66" s="83"/>
      <c r="I66" s="83"/>
      <c r="J66" s="83"/>
      <c r="K66" s="83"/>
      <c r="L66" s="83"/>
    </row>
    <row r="67" spans="1:12" ht="15.75" thickBot="1" x14ac:dyDescent="0.3">
      <c r="A67" s="95" t="s">
        <v>265</v>
      </c>
      <c r="B67" s="113" t="s">
        <v>306</v>
      </c>
      <c r="C67" s="114"/>
      <c r="D67" s="92"/>
      <c r="E67" s="92"/>
      <c r="F67" s="92"/>
      <c r="G67" s="92"/>
      <c r="H67" s="92"/>
      <c r="I67" s="92"/>
      <c r="J67" s="92"/>
      <c r="K67" s="94"/>
      <c r="L67" s="94"/>
    </row>
    <row r="68" spans="1:12" ht="15.75" thickBot="1" x14ac:dyDescent="0.3">
      <c r="A68" s="80" t="s">
        <v>210</v>
      </c>
      <c r="B68" s="107" t="s">
        <v>313</v>
      </c>
      <c r="C68" s="108"/>
      <c r="D68" s="81"/>
      <c r="E68" s="81"/>
      <c r="F68" s="81"/>
      <c r="G68" s="81"/>
      <c r="H68" s="81"/>
      <c r="I68" s="81"/>
      <c r="J68" s="81"/>
      <c r="K68" s="87">
        <v>9</v>
      </c>
      <c r="L68" s="87">
        <v>21</v>
      </c>
    </row>
    <row r="69" spans="1:12" ht="15.75" thickBot="1" x14ac:dyDescent="0.3">
      <c r="A69" s="80" t="s">
        <v>307</v>
      </c>
      <c r="B69" s="107" t="s">
        <v>312</v>
      </c>
      <c r="C69" s="111"/>
      <c r="D69" s="81"/>
      <c r="E69" s="81"/>
      <c r="F69" s="81"/>
      <c r="G69" s="81"/>
      <c r="H69" s="81"/>
      <c r="I69" s="81"/>
      <c r="J69" s="81"/>
      <c r="K69" s="87">
        <v>9</v>
      </c>
      <c r="L69" s="87">
        <v>24</v>
      </c>
    </row>
    <row r="70" spans="1:12" ht="30.75" customHeight="1" thickBot="1" x14ac:dyDescent="0.3">
      <c r="A70" s="80" t="s">
        <v>308</v>
      </c>
      <c r="B70" s="107" t="s">
        <v>311</v>
      </c>
      <c r="C70" s="111"/>
      <c r="D70" s="81"/>
      <c r="E70" s="81"/>
      <c r="F70" s="81"/>
      <c r="G70" s="81"/>
      <c r="H70" s="81"/>
      <c r="I70" s="81"/>
      <c r="J70" s="81"/>
      <c r="K70" s="87">
        <v>9</v>
      </c>
      <c r="L70" s="87">
        <v>25</v>
      </c>
    </row>
    <row r="71" spans="1:12" ht="15.75" thickBot="1" x14ac:dyDescent="0.3">
      <c r="A71" s="80" t="s">
        <v>309</v>
      </c>
      <c r="B71" s="107" t="s">
        <v>310</v>
      </c>
      <c r="C71" s="111"/>
      <c r="D71" s="81"/>
      <c r="E71" s="81"/>
      <c r="F71" s="81"/>
      <c r="G71" s="81"/>
      <c r="H71" s="81"/>
      <c r="I71" s="81"/>
      <c r="J71" s="81"/>
      <c r="K71" s="87">
        <v>9</v>
      </c>
      <c r="L71" s="87">
        <v>29</v>
      </c>
    </row>
    <row r="72" spans="1:12" ht="15.75" thickBot="1" x14ac:dyDescent="0.3">
      <c r="A72" s="82"/>
      <c r="B72" s="109" t="s">
        <v>266</v>
      </c>
      <c r="C72" s="109"/>
      <c r="D72" s="83"/>
      <c r="E72" s="83"/>
      <c r="F72" s="83"/>
      <c r="G72" s="83"/>
      <c r="H72" s="83"/>
      <c r="I72" s="83"/>
      <c r="J72" s="83"/>
      <c r="K72" s="83"/>
      <c r="L72" s="83"/>
    </row>
    <row r="73" spans="1:12" ht="15.75" thickBot="1" x14ac:dyDescent="0.3">
      <c r="A73" s="96"/>
      <c r="B73" s="97" t="s">
        <v>211</v>
      </c>
      <c r="C73" s="98" t="s">
        <v>254</v>
      </c>
      <c r="D73" s="99"/>
      <c r="E73" s="99"/>
      <c r="F73" s="99"/>
      <c r="G73" s="99"/>
      <c r="H73" s="99"/>
      <c r="I73" s="99"/>
      <c r="J73" s="99"/>
      <c r="K73" s="100"/>
      <c r="L73" s="100"/>
    </row>
    <row r="74" spans="1:12" x14ac:dyDescent="0.25">
      <c r="A74" s="79"/>
      <c r="B74"/>
      <c r="C74"/>
      <c r="D74"/>
      <c r="E74"/>
      <c r="F74"/>
      <c r="G74"/>
      <c r="H74"/>
      <c r="I74"/>
      <c r="J74"/>
    </row>
    <row r="75" spans="1:12" x14ac:dyDescent="0.25">
      <c r="A75" s="79"/>
      <c r="B75"/>
      <c r="C75"/>
      <c r="D75"/>
      <c r="E75"/>
      <c r="F75"/>
      <c r="G75"/>
      <c r="H75"/>
      <c r="I75"/>
      <c r="J75"/>
    </row>
    <row r="76" spans="1:12" x14ac:dyDescent="0.25">
      <c r="A76" s="79"/>
      <c r="B76"/>
      <c r="C76"/>
      <c r="D76"/>
      <c r="E76"/>
      <c r="F76"/>
      <c r="G76"/>
      <c r="H76"/>
      <c r="I76"/>
      <c r="J76"/>
    </row>
    <row r="77" spans="1:12" x14ac:dyDescent="0.25">
      <c r="A77" s="75" t="s">
        <v>212</v>
      </c>
      <c r="B77" s="63" t="s">
        <v>213</v>
      </c>
      <c r="C77" s="64" t="s">
        <v>214</v>
      </c>
    </row>
    <row r="78" spans="1:12" x14ac:dyDescent="0.25">
      <c r="A78" s="76" t="s">
        <v>215</v>
      </c>
      <c r="B78" s="62" t="s">
        <v>216</v>
      </c>
      <c r="C78" s="66">
        <f>J73</f>
        <v>0</v>
      </c>
    </row>
    <row r="79" spans="1:12" x14ac:dyDescent="0.25">
      <c r="A79" s="76" t="s">
        <v>217</v>
      </c>
      <c r="B79" s="65" t="s">
        <v>218</v>
      </c>
      <c r="C79" s="67">
        <f>I73</f>
        <v>0</v>
      </c>
    </row>
    <row r="80" spans="1:12" x14ac:dyDescent="0.25">
      <c r="A80" s="76" t="s">
        <v>219</v>
      </c>
      <c r="B80" s="65" t="s">
        <v>220</v>
      </c>
      <c r="C80" s="67">
        <f>F73</f>
        <v>0</v>
      </c>
    </row>
    <row r="81" spans="1:3" x14ac:dyDescent="0.25">
      <c r="A81" s="76" t="s">
        <v>221</v>
      </c>
      <c r="B81" s="62" t="s">
        <v>222</v>
      </c>
      <c r="C81" s="66">
        <f>SUM(C82:C83)</f>
        <v>0</v>
      </c>
    </row>
    <row r="82" spans="1:3" x14ac:dyDescent="0.25">
      <c r="A82" s="76" t="s">
        <v>223</v>
      </c>
      <c r="B82" s="65" t="s">
        <v>224</v>
      </c>
      <c r="C82" s="68"/>
    </row>
    <row r="83" spans="1:3" ht="25.5" x14ac:dyDescent="0.25">
      <c r="A83" s="76" t="s">
        <v>225</v>
      </c>
      <c r="B83" s="65" t="s">
        <v>226</v>
      </c>
      <c r="C83" s="67"/>
    </row>
    <row r="84" spans="1:3" ht="21.75" customHeight="1" x14ac:dyDescent="0.25">
      <c r="A84" s="76" t="s">
        <v>227</v>
      </c>
      <c r="B84" s="62" t="s">
        <v>228</v>
      </c>
      <c r="C84" s="66">
        <f>C78-C81</f>
        <v>0</v>
      </c>
    </row>
  </sheetData>
  <mergeCells count="74">
    <mergeCell ref="B71:C71"/>
    <mergeCell ref="B70:C70"/>
    <mergeCell ref="A1:I1"/>
    <mergeCell ref="B38:C38"/>
    <mergeCell ref="B39:C39"/>
    <mergeCell ref="B28:C28"/>
    <mergeCell ref="B69:C69"/>
    <mergeCell ref="B12:C12"/>
    <mergeCell ref="B6:C6"/>
    <mergeCell ref="I4:I5"/>
    <mergeCell ref="B10:C10"/>
    <mergeCell ref="B11:C11"/>
    <mergeCell ref="B24:C24"/>
    <mergeCell ref="B13:C13"/>
    <mergeCell ref="B14:C14"/>
    <mergeCell ref="B15:C15"/>
    <mergeCell ref="J4:J5"/>
    <mergeCell ref="A4:A5"/>
    <mergeCell ref="B4:C5"/>
    <mergeCell ref="B8:C8"/>
    <mergeCell ref="B9:C9"/>
    <mergeCell ref="B16:C16"/>
    <mergeCell ref="B17:C17"/>
    <mergeCell ref="B18:C18"/>
    <mergeCell ref="B19:C19"/>
    <mergeCell ref="B20:C20"/>
    <mergeCell ref="B21:C21"/>
    <mergeCell ref="B22:C22"/>
    <mergeCell ref="B23:C23"/>
    <mergeCell ref="B37:C37"/>
    <mergeCell ref="B25:C25"/>
    <mergeCell ref="B26:C26"/>
    <mergeCell ref="B27:C27"/>
    <mergeCell ref="B29:C29"/>
    <mergeCell ref="B30:C30"/>
    <mergeCell ref="B31:C31"/>
    <mergeCell ref="B32:C32"/>
    <mergeCell ref="B33:C33"/>
    <mergeCell ref="B34:C34"/>
    <mergeCell ref="B35:C35"/>
    <mergeCell ref="B36:C36"/>
    <mergeCell ref="B52:C52"/>
    <mergeCell ref="B40:C40"/>
    <mergeCell ref="B41:C41"/>
    <mergeCell ref="B42:C42"/>
    <mergeCell ref="B43:C43"/>
    <mergeCell ref="B44:C44"/>
    <mergeCell ref="B45:C45"/>
    <mergeCell ref="B47:C47"/>
    <mergeCell ref="B48:C48"/>
    <mergeCell ref="B49:C49"/>
    <mergeCell ref="B50:C50"/>
    <mergeCell ref="B51:C51"/>
    <mergeCell ref="B54:C54"/>
    <mergeCell ref="B55:C55"/>
    <mergeCell ref="B56:C56"/>
    <mergeCell ref="B57:C57"/>
    <mergeCell ref="B58:C58"/>
    <mergeCell ref="B68:C68"/>
    <mergeCell ref="B72:C72"/>
    <mergeCell ref="D4:E4"/>
    <mergeCell ref="F4:F5"/>
    <mergeCell ref="G4:H4"/>
    <mergeCell ref="B7:C7"/>
    <mergeCell ref="B65:C65"/>
    <mergeCell ref="B66:C66"/>
    <mergeCell ref="B67:C67"/>
    <mergeCell ref="B59:C59"/>
    <mergeCell ref="B60:C60"/>
    <mergeCell ref="B61:C61"/>
    <mergeCell ref="B62:C62"/>
    <mergeCell ref="B63:C63"/>
    <mergeCell ref="B64:C64"/>
    <mergeCell ref="B53:C5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11"/>
  <sheetViews>
    <sheetView tabSelected="1" topLeftCell="A184" workbookViewId="0">
      <selection activeCell="J207" sqref="J207"/>
    </sheetView>
  </sheetViews>
  <sheetFormatPr defaultColWidth="9.140625" defaultRowHeight="12.75" x14ac:dyDescent="0.25"/>
  <cols>
    <col min="1" max="1" width="59.140625" style="33" customWidth="1"/>
    <col min="2" max="2" width="15.28515625" style="34" customWidth="1"/>
    <col min="3" max="3" width="17.85546875" style="34" customWidth="1"/>
    <col min="4" max="4" width="12.85546875" style="34" customWidth="1"/>
    <col min="5" max="16384" width="9.140625" style="7"/>
  </cols>
  <sheetData>
    <row r="1" spans="1:4" s="4" customFormat="1" ht="15" x14ac:dyDescent="0.25">
      <c r="A1" s="27" t="s">
        <v>16</v>
      </c>
      <c r="B1" s="3"/>
      <c r="C1" s="3"/>
      <c r="D1" s="3"/>
    </row>
    <row r="2" spans="1:4" s="4" customFormat="1" x14ac:dyDescent="0.25">
      <c r="A2" s="28"/>
      <c r="B2" s="3"/>
      <c r="C2" s="3"/>
      <c r="D2" s="3"/>
    </row>
    <row r="3" spans="1:4" s="4" customFormat="1" ht="43.5" customHeight="1" x14ac:dyDescent="0.25">
      <c r="A3" s="142" t="s">
        <v>113</v>
      </c>
      <c r="B3" s="142"/>
      <c r="C3" s="142"/>
      <c r="D3" s="142"/>
    </row>
    <row r="4" spans="1:4" s="4" customFormat="1" x14ac:dyDescent="0.25">
      <c r="A4" s="29"/>
      <c r="B4" s="29"/>
      <c r="C4" s="29"/>
      <c r="D4" s="29"/>
    </row>
    <row r="5" spans="1:4" x14ac:dyDescent="0.25">
      <c r="A5" s="5"/>
      <c r="B5" s="6">
        <v>2019</v>
      </c>
      <c r="C5" s="6">
        <v>2020</v>
      </c>
      <c r="D5" s="6">
        <v>2021</v>
      </c>
    </row>
    <row r="6" spans="1:4" s="9" customFormat="1" x14ac:dyDescent="0.25">
      <c r="A6" s="5" t="s">
        <v>17</v>
      </c>
      <c r="B6" s="8"/>
      <c r="C6" s="8"/>
      <c r="D6" s="8"/>
    </row>
    <row r="7" spans="1:4" x14ac:dyDescent="0.25">
      <c r="A7" s="10" t="s">
        <v>18</v>
      </c>
      <c r="B7" s="11">
        <v>0</v>
      </c>
      <c r="C7" s="11">
        <v>0</v>
      </c>
      <c r="D7" s="11">
        <v>0</v>
      </c>
    </row>
    <row r="8" spans="1:4" x14ac:dyDescent="0.25">
      <c r="A8" s="12" t="s">
        <v>19</v>
      </c>
      <c r="B8" s="12"/>
      <c r="C8" s="12"/>
      <c r="D8" s="12"/>
    </row>
    <row r="9" spans="1:4" x14ac:dyDescent="0.25">
      <c r="A9" s="10" t="s">
        <v>114</v>
      </c>
      <c r="B9" s="11">
        <v>0</v>
      </c>
      <c r="C9" s="11">
        <v>0</v>
      </c>
      <c r="D9" s="11">
        <v>0</v>
      </c>
    </row>
    <row r="10" spans="1:4" x14ac:dyDescent="0.25">
      <c r="A10" s="10" t="s">
        <v>115</v>
      </c>
      <c r="B10" s="11">
        <v>0</v>
      </c>
      <c r="C10" s="11">
        <v>0</v>
      </c>
      <c r="D10" s="11">
        <v>0</v>
      </c>
    </row>
    <row r="11" spans="1:4" x14ac:dyDescent="0.25">
      <c r="A11" s="10" t="s">
        <v>116</v>
      </c>
      <c r="B11" s="11">
        <v>0</v>
      </c>
      <c r="C11" s="11">
        <v>0</v>
      </c>
      <c r="D11" s="11">
        <v>0</v>
      </c>
    </row>
    <row r="12" spans="1:4" x14ac:dyDescent="0.25">
      <c r="A12" s="10" t="s">
        <v>117</v>
      </c>
      <c r="B12" s="11">
        <v>0</v>
      </c>
      <c r="C12" s="11">
        <v>0</v>
      </c>
      <c r="D12" s="11">
        <v>0</v>
      </c>
    </row>
    <row r="13" spans="1:4" x14ac:dyDescent="0.25">
      <c r="A13" s="10" t="s">
        <v>118</v>
      </c>
      <c r="B13" s="11">
        <v>0</v>
      </c>
      <c r="C13" s="11">
        <v>0</v>
      </c>
      <c r="D13" s="11">
        <v>0</v>
      </c>
    </row>
    <row r="14" spans="1:4" x14ac:dyDescent="0.25">
      <c r="A14" s="10" t="s">
        <v>119</v>
      </c>
      <c r="B14" s="11">
        <v>0</v>
      </c>
      <c r="C14" s="11">
        <v>0</v>
      </c>
      <c r="D14" s="11">
        <v>0</v>
      </c>
    </row>
    <row r="15" spans="1:4" x14ac:dyDescent="0.25">
      <c r="A15" s="10" t="s">
        <v>120</v>
      </c>
      <c r="B15" s="11">
        <v>0</v>
      </c>
      <c r="C15" s="11">
        <v>0</v>
      </c>
      <c r="D15" s="11">
        <v>0</v>
      </c>
    </row>
    <row r="16" spans="1:4" x14ac:dyDescent="0.25">
      <c r="A16" s="10" t="s">
        <v>20</v>
      </c>
      <c r="B16" s="16">
        <f>SUM(B9:B15)</f>
        <v>0</v>
      </c>
      <c r="C16" s="16">
        <f t="shared" ref="C16:D16" si="0">SUM(C9:C15)</f>
        <v>0</v>
      </c>
      <c r="D16" s="16">
        <f t="shared" si="0"/>
        <v>0</v>
      </c>
    </row>
    <row r="17" spans="1:4" x14ac:dyDescent="0.25">
      <c r="A17" s="10" t="s">
        <v>21</v>
      </c>
      <c r="B17" s="11">
        <v>0</v>
      </c>
      <c r="C17" s="11">
        <v>0</v>
      </c>
      <c r="D17" s="11">
        <v>0</v>
      </c>
    </row>
    <row r="18" spans="1:4" x14ac:dyDescent="0.25">
      <c r="A18" s="14" t="s">
        <v>22</v>
      </c>
      <c r="B18" s="17">
        <f>SUM(B7+B16+B17)</f>
        <v>0</v>
      </c>
      <c r="C18" s="17">
        <f>SUM(C7+C16+C17)</f>
        <v>0</v>
      </c>
      <c r="D18" s="17">
        <f t="shared" ref="D18" si="1">SUM(D7+D16+D17)</f>
        <v>0</v>
      </c>
    </row>
    <row r="19" spans="1:4" s="9" customFormat="1" x14ac:dyDescent="0.25">
      <c r="A19" s="14" t="s">
        <v>23</v>
      </c>
      <c r="B19" s="15"/>
      <c r="C19" s="15"/>
      <c r="D19" s="15"/>
    </row>
    <row r="20" spans="1:4" x14ac:dyDescent="0.25">
      <c r="A20" s="10" t="s">
        <v>24</v>
      </c>
      <c r="B20" s="12"/>
      <c r="C20" s="12"/>
      <c r="D20" s="12"/>
    </row>
    <row r="21" spans="1:4" x14ac:dyDescent="0.25">
      <c r="A21" s="10" t="s">
        <v>25</v>
      </c>
      <c r="B21" s="11">
        <v>0</v>
      </c>
      <c r="C21" s="11">
        <v>0</v>
      </c>
      <c r="D21" s="11">
        <v>0</v>
      </c>
    </row>
    <row r="22" spans="1:4" x14ac:dyDescent="0.25">
      <c r="A22" s="10" t="s">
        <v>26</v>
      </c>
      <c r="B22" s="11">
        <v>0</v>
      </c>
      <c r="C22" s="11">
        <v>0</v>
      </c>
      <c r="D22" s="11">
        <v>0</v>
      </c>
    </row>
    <row r="23" spans="1:4" x14ac:dyDescent="0.25">
      <c r="A23" s="10" t="s">
        <v>27</v>
      </c>
      <c r="B23" s="11">
        <v>0</v>
      </c>
      <c r="C23" s="11">
        <v>0</v>
      </c>
      <c r="D23" s="11">
        <v>0</v>
      </c>
    </row>
    <row r="24" spans="1:4" x14ac:dyDescent="0.25">
      <c r="A24" s="10" t="s">
        <v>28</v>
      </c>
      <c r="B24" s="11">
        <v>0</v>
      </c>
      <c r="C24" s="11">
        <v>0</v>
      </c>
      <c r="D24" s="11">
        <v>0</v>
      </c>
    </row>
    <row r="25" spans="1:4" s="9" customFormat="1" x14ac:dyDescent="0.25">
      <c r="A25" s="10" t="s">
        <v>29</v>
      </c>
      <c r="B25" s="16">
        <f>SUM(B21:B24)</f>
        <v>0</v>
      </c>
      <c r="C25" s="16">
        <f t="shared" ref="C25:D25" si="2">SUM(C21:C24)</f>
        <v>0</v>
      </c>
      <c r="D25" s="16">
        <f t="shared" si="2"/>
        <v>0</v>
      </c>
    </row>
    <row r="26" spans="1:4" x14ac:dyDescent="0.25">
      <c r="A26" s="10" t="s">
        <v>30</v>
      </c>
      <c r="B26" s="11">
        <v>0</v>
      </c>
      <c r="C26" s="11">
        <v>0</v>
      </c>
      <c r="D26" s="11">
        <v>0</v>
      </c>
    </row>
    <row r="27" spans="1:4" x14ac:dyDescent="0.25">
      <c r="A27" s="10" t="s">
        <v>121</v>
      </c>
      <c r="B27" s="11">
        <v>0</v>
      </c>
      <c r="C27" s="11">
        <v>0</v>
      </c>
      <c r="D27" s="11">
        <v>0</v>
      </c>
    </row>
    <row r="28" spans="1:4" x14ac:dyDescent="0.25">
      <c r="A28" s="10" t="s">
        <v>31</v>
      </c>
      <c r="B28" s="11">
        <v>0</v>
      </c>
      <c r="C28" s="11">
        <v>0</v>
      </c>
      <c r="D28" s="11">
        <v>0</v>
      </c>
    </row>
    <row r="29" spans="1:4" s="9" customFormat="1" x14ac:dyDescent="0.25">
      <c r="A29" s="14" t="s">
        <v>32</v>
      </c>
      <c r="B29" s="17">
        <f>SUM(B26:B28)+B25</f>
        <v>0</v>
      </c>
      <c r="C29" s="17">
        <f>SUM(C26:C28)+C25</f>
        <v>0</v>
      </c>
      <c r="D29" s="17">
        <f t="shared" ref="D29" si="3">SUM(D26:D28)+D25</f>
        <v>0</v>
      </c>
    </row>
    <row r="30" spans="1:4" s="9" customFormat="1" x14ac:dyDescent="0.25">
      <c r="A30" s="14" t="s">
        <v>33</v>
      </c>
      <c r="B30" s="13">
        <f>B31+B32</f>
        <v>0</v>
      </c>
      <c r="C30" s="13">
        <f t="shared" ref="C30:D30" si="4">C31+C32</f>
        <v>0</v>
      </c>
      <c r="D30" s="13">
        <f t="shared" si="4"/>
        <v>0</v>
      </c>
    </row>
    <row r="31" spans="1:4" s="9" customFormat="1" x14ac:dyDescent="0.25">
      <c r="A31" s="10" t="s">
        <v>34</v>
      </c>
      <c r="B31" s="11">
        <v>0</v>
      </c>
      <c r="C31" s="11">
        <v>0</v>
      </c>
      <c r="D31" s="11">
        <v>0</v>
      </c>
    </row>
    <row r="32" spans="1:4" s="9" customFormat="1" x14ac:dyDescent="0.25">
      <c r="A32" s="10" t="s">
        <v>35</v>
      </c>
      <c r="B32" s="11">
        <v>0</v>
      </c>
      <c r="C32" s="11">
        <v>0</v>
      </c>
      <c r="D32" s="11">
        <v>0</v>
      </c>
    </row>
    <row r="33" spans="1:4" s="9" customFormat="1" x14ac:dyDescent="0.25">
      <c r="A33" s="15" t="s">
        <v>36</v>
      </c>
      <c r="B33" s="15"/>
      <c r="C33" s="15"/>
      <c r="D33" s="15"/>
    </row>
    <row r="34" spans="1:4" ht="25.5" x14ac:dyDescent="0.25">
      <c r="A34" s="10" t="s">
        <v>37</v>
      </c>
      <c r="B34" s="11">
        <v>0</v>
      </c>
      <c r="C34" s="11">
        <v>0</v>
      </c>
      <c r="D34" s="11">
        <v>0</v>
      </c>
    </row>
    <row r="35" spans="1:4" x14ac:dyDescent="0.25">
      <c r="A35" s="10" t="s">
        <v>38</v>
      </c>
      <c r="B35" s="11">
        <v>0</v>
      </c>
      <c r="C35" s="11">
        <v>0</v>
      </c>
      <c r="D35" s="11">
        <v>0</v>
      </c>
    </row>
    <row r="36" spans="1:4" x14ac:dyDescent="0.25">
      <c r="A36" s="10" t="s">
        <v>39</v>
      </c>
      <c r="B36" s="11">
        <v>0</v>
      </c>
      <c r="C36" s="11">
        <v>0</v>
      </c>
      <c r="D36" s="11">
        <v>0</v>
      </c>
    </row>
    <row r="37" spans="1:4" x14ac:dyDescent="0.25">
      <c r="A37" s="10" t="s">
        <v>40</v>
      </c>
      <c r="B37" s="11">
        <v>0</v>
      </c>
      <c r="C37" s="11">
        <v>0</v>
      </c>
      <c r="D37" s="11">
        <v>0</v>
      </c>
    </row>
    <row r="38" spans="1:4" x14ac:dyDescent="0.25">
      <c r="A38" s="10" t="s">
        <v>41</v>
      </c>
      <c r="B38" s="11">
        <v>0</v>
      </c>
      <c r="C38" s="11">
        <v>0</v>
      </c>
      <c r="D38" s="11">
        <v>0</v>
      </c>
    </row>
    <row r="39" spans="1:4" x14ac:dyDescent="0.25">
      <c r="A39" s="10" t="s">
        <v>42</v>
      </c>
      <c r="B39" s="11">
        <v>0</v>
      </c>
      <c r="C39" s="11">
        <v>0</v>
      </c>
      <c r="D39" s="11">
        <v>0</v>
      </c>
    </row>
    <row r="40" spans="1:4" ht="25.5" x14ac:dyDescent="0.25">
      <c r="A40" s="10" t="s">
        <v>43</v>
      </c>
      <c r="B40" s="11">
        <v>0</v>
      </c>
      <c r="C40" s="11">
        <v>0</v>
      </c>
      <c r="D40" s="11">
        <v>0</v>
      </c>
    </row>
    <row r="41" spans="1:4" ht="25.5" x14ac:dyDescent="0.25">
      <c r="A41" s="10" t="s">
        <v>44</v>
      </c>
      <c r="B41" s="11">
        <v>0</v>
      </c>
      <c r="C41" s="11">
        <v>0</v>
      </c>
      <c r="D41" s="11">
        <v>0</v>
      </c>
    </row>
    <row r="42" spans="1:4" x14ac:dyDescent="0.25">
      <c r="A42" s="14" t="s">
        <v>45</v>
      </c>
      <c r="B42" s="17">
        <f>SUM(B34:B41)</f>
        <v>0</v>
      </c>
      <c r="C42" s="17">
        <f>SUM(C34:C41)</f>
        <v>0</v>
      </c>
      <c r="D42" s="17">
        <f>SUM(D34:D41)</f>
        <v>0</v>
      </c>
    </row>
    <row r="43" spans="1:4" s="9" customFormat="1" x14ac:dyDescent="0.25">
      <c r="A43" s="14" t="s">
        <v>46</v>
      </c>
      <c r="B43" s="17">
        <f>B29+B31-B42-B58-B61-B64</f>
        <v>0</v>
      </c>
      <c r="C43" s="17">
        <f>C29+C31-C42-C58-C61-C64</f>
        <v>0</v>
      </c>
      <c r="D43" s="17">
        <f t="shared" ref="D43" si="5">D29+D31-D42-D58-D61-D64</f>
        <v>0</v>
      </c>
    </row>
    <row r="44" spans="1:4" s="9" customFormat="1" x14ac:dyDescent="0.25">
      <c r="A44" s="14" t="s">
        <v>47</v>
      </c>
      <c r="B44" s="18">
        <f>B18+B43+B32</f>
        <v>0</v>
      </c>
      <c r="C44" s="18">
        <f t="shared" ref="C44:D44" si="6">C18+C43+C32</f>
        <v>0</v>
      </c>
      <c r="D44" s="18">
        <f t="shared" si="6"/>
        <v>0</v>
      </c>
    </row>
    <row r="45" spans="1:4" x14ac:dyDescent="0.25">
      <c r="A45" s="15" t="s">
        <v>48</v>
      </c>
      <c r="B45" s="15"/>
      <c r="C45" s="15"/>
      <c r="D45" s="15"/>
    </row>
    <row r="46" spans="1:4" ht="25.5" x14ac:dyDescent="0.25">
      <c r="A46" s="10" t="s">
        <v>122</v>
      </c>
      <c r="B46" s="11">
        <v>0</v>
      </c>
      <c r="C46" s="11">
        <v>0</v>
      </c>
      <c r="D46" s="11">
        <v>0</v>
      </c>
    </row>
    <row r="47" spans="1:4" x14ac:dyDescent="0.25">
      <c r="A47" s="10" t="s">
        <v>38</v>
      </c>
      <c r="B47" s="11">
        <v>0</v>
      </c>
      <c r="C47" s="11">
        <v>0</v>
      </c>
      <c r="D47" s="11">
        <v>0</v>
      </c>
    </row>
    <row r="48" spans="1:4" x14ac:dyDescent="0.25">
      <c r="A48" s="10" t="s">
        <v>39</v>
      </c>
      <c r="B48" s="11">
        <v>0</v>
      </c>
      <c r="C48" s="11">
        <v>0</v>
      </c>
      <c r="D48" s="11">
        <v>0</v>
      </c>
    </row>
    <row r="49" spans="1:4" x14ac:dyDescent="0.25">
      <c r="A49" s="10" t="s">
        <v>40</v>
      </c>
      <c r="B49" s="11">
        <v>0</v>
      </c>
      <c r="C49" s="11">
        <v>0</v>
      </c>
      <c r="D49" s="11">
        <v>0</v>
      </c>
    </row>
    <row r="50" spans="1:4" x14ac:dyDescent="0.25">
      <c r="A50" s="10" t="s">
        <v>49</v>
      </c>
      <c r="B50" s="11">
        <v>0</v>
      </c>
      <c r="C50" s="11">
        <v>0</v>
      </c>
      <c r="D50" s="11">
        <v>0</v>
      </c>
    </row>
    <row r="51" spans="1:4" x14ac:dyDescent="0.25">
      <c r="A51" s="10" t="s">
        <v>50</v>
      </c>
      <c r="B51" s="11">
        <v>0</v>
      </c>
      <c r="C51" s="11">
        <v>0</v>
      </c>
      <c r="D51" s="11">
        <v>0</v>
      </c>
    </row>
    <row r="52" spans="1:4" ht="25.5" x14ac:dyDescent="0.25">
      <c r="A52" s="10" t="s">
        <v>43</v>
      </c>
      <c r="B52" s="11">
        <v>0</v>
      </c>
      <c r="C52" s="11">
        <v>0</v>
      </c>
      <c r="D52" s="11">
        <v>0</v>
      </c>
    </row>
    <row r="53" spans="1:4" ht="25.5" x14ac:dyDescent="0.25">
      <c r="A53" s="10" t="s">
        <v>51</v>
      </c>
      <c r="B53" s="11">
        <v>0</v>
      </c>
      <c r="C53" s="11">
        <v>0</v>
      </c>
      <c r="D53" s="11">
        <v>0</v>
      </c>
    </row>
    <row r="54" spans="1:4" s="9" customFormat="1" x14ac:dyDescent="0.25">
      <c r="A54" s="14" t="s">
        <v>52</v>
      </c>
      <c r="B54" s="17">
        <f>SUM(B46:B53)</f>
        <v>0</v>
      </c>
      <c r="C54" s="17">
        <f t="shared" ref="C54:D54" si="7">SUM(C46:C53)</f>
        <v>0</v>
      </c>
      <c r="D54" s="17">
        <f t="shared" si="7"/>
        <v>0</v>
      </c>
    </row>
    <row r="55" spans="1:4" s="9" customFormat="1" x14ac:dyDescent="0.25">
      <c r="A55" s="14" t="s">
        <v>53</v>
      </c>
      <c r="B55" s="11">
        <v>0</v>
      </c>
      <c r="C55" s="11">
        <v>0</v>
      </c>
      <c r="D55" s="11">
        <v>0</v>
      </c>
    </row>
    <row r="56" spans="1:4" s="9" customFormat="1" x14ac:dyDescent="0.25">
      <c r="A56" s="14" t="s">
        <v>54</v>
      </c>
      <c r="B56" s="19">
        <f>B57+B60+B63+B66</f>
        <v>0</v>
      </c>
      <c r="C56" s="19">
        <f>C57+C60+C63+C66</f>
        <v>0</v>
      </c>
      <c r="D56" s="19">
        <f t="shared" ref="D56" si="8">D57+D60+D63+D66</f>
        <v>0</v>
      </c>
    </row>
    <row r="57" spans="1:4" s="9" customFormat="1" x14ac:dyDescent="0.25">
      <c r="A57" s="10" t="s">
        <v>55</v>
      </c>
      <c r="B57" s="19">
        <f>B58+B59</f>
        <v>0</v>
      </c>
      <c r="C57" s="19">
        <f t="shared" ref="C57:D57" si="9">C58+C59</f>
        <v>0</v>
      </c>
      <c r="D57" s="19">
        <f t="shared" si="9"/>
        <v>0</v>
      </c>
    </row>
    <row r="58" spans="1:4" s="9" customFormat="1" x14ac:dyDescent="0.25">
      <c r="A58" s="10" t="s">
        <v>56</v>
      </c>
      <c r="B58" s="11">
        <v>0</v>
      </c>
      <c r="C58" s="11">
        <v>0</v>
      </c>
      <c r="D58" s="11">
        <v>0</v>
      </c>
    </row>
    <row r="59" spans="1:4" s="9" customFormat="1" x14ac:dyDescent="0.25">
      <c r="A59" s="10" t="s">
        <v>57</v>
      </c>
      <c r="B59" s="11">
        <v>0</v>
      </c>
      <c r="C59" s="11">
        <v>0</v>
      </c>
      <c r="D59" s="11">
        <v>0</v>
      </c>
    </row>
    <row r="60" spans="1:4" s="9" customFormat="1" x14ac:dyDescent="0.25">
      <c r="A60" s="10" t="s">
        <v>58</v>
      </c>
      <c r="B60" s="19">
        <f>B61+B62</f>
        <v>0</v>
      </c>
      <c r="C60" s="19">
        <f t="shared" ref="C60:D60" si="10">C61+C62</f>
        <v>0</v>
      </c>
      <c r="D60" s="19">
        <f t="shared" si="10"/>
        <v>0</v>
      </c>
    </row>
    <row r="61" spans="1:4" s="9" customFormat="1" x14ac:dyDescent="0.25">
      <c r="A61" s="10" t="s">
        <v>59</v>
      </c>
      <c r="B61" s="11">
        <v>0</v>
      </c>
      <c r="C61" s="11">
        <v>0</v>
      </c>
      <c r="D61" s="11">
        <v>0</v>
      </c>
    </row>
    <row r="62" spans="1:4" s="9" customFormat="1" x14ac:dyDescent="0.25">
      <c r="A62" s="10" t="s">
        <v>60</v>
      </c>
      <c r="B62" s="11">
        <v>0</v>
      </c>
      <c r="C62" s="11">
        <v>0</v>
      </c>
      <c r="D62" s="11">
        <v>0</v>
      </c>
    </row>
    <row r="63" spans="1:4" s="9" customFormat="1" x14ac:dyDescent="0.25">
      <c r="A63" s="14" t="s">
        <v>61</v>
      </c>
      <c r="B63" s="19">
        <f>B64+B65</f>
        <v>0</v>
      </c>
      <c r="C63" s="19">
        <f t="shared" ref="C63:D63" si="11">C64+C65</f>
        <v>0</v>
      </c>
      <c r="D63" s="19">
        <f t="shared" si="11"/>
        <v>0</v>
      </c>
    </row>
    <row r="64" spans="1:4" s="9" customFormat="1" x14ac:dyDescent="0.25">
      <c r="A64" s="10" t="s">
        <v>56</v>
      </c>
      <c r="B64" s="11">
        <v>0</v>
      </c>
      <c r="C64" s="11">
        <v>0</v>
      </c>
      <c r="D64" s="11">
        <v>0</v>
      </c>
    </row>
    <row r="65" spans="1:4" s="9" customFormat="1" x14ac:dyDescent="0.25">
      <c r="A65" s="10" t="s">
        <v>57</v>
      </c>
      <c r="B65" s="11">
        <v>0</v>
      </c>
      <c r="C65" s="11">
        <v>0</v>
      </c>
      <c r="D65" s="11">
        <v>0</v>
      </c>
    </row>
    <row r="66" spans="1:4" s="9" customFormat="1" x14ac:dyDescent="0.25">
      <c r="A66" s="10" t="s">
        <v>62</v>
      </c>
      <c r="B66" s="11">
        <v>0</v>
      </c>
      <c r="C66" s="11">
        <v>0</v>
      </c>
      <c r="D66" s="11">
        <v>0</v>
      </c>
    </row>
    <row r="67" spans="1:4" s="9" customFormat="1" x14ac:dyDescent="0.25">
      <c r="A67" s="15" t="s">
        <v>63</v>
      </c>
      <c r="B67" s="15"/>
      <c r="C67" s="15"/>
      <c r="D67" s="15"/>
    </row>
    <row r="68" spans="1:4" x14ac:dyDescent="0.25">
      <c r="A68" s="10" t="s">
        <v>64</v>
      </c>
      <c r="B68" s="16">
        <f>SUM(B69:B73)</f>
        <v>0</v>
      </c>
      <c r="C68" s="16">
        <f t="shared" ref="C68:D68" si="12">SUM(C69:C73)</f>
        <v>0</v>
      </c>
      <c r="D68" s="16">
        <f t="shared" si="12"/>
        <v>0</v>
      </c>
    </row>
    <row r="69" spans="1:4" x14ac:dyDescent="0.25">
      <c r="A69" s="30" t="s">
        <v>123</v>
      </c>
      <c r="B69" s="11">
        <v>0</v>
      </c>
      <c r="C69" s="11">
        <v>0</v>
      </c>
      <c r="D69" s="11">
        <v>0</v>
      </c>
    </row>
    <row r="70" spans="1:4" x14ac:dyDescent="0.25">
      <c r="A70" s="30" t="s">
        <v>124</v>
      </c>
      <c r="B70" s="11">
        <v>0</v>
      </c>
      <c r="C70" s="11">
        <v>0</v>
      </c>
      <c r="D70" s="11">
        <v>0</v>
      </c>
    </row>
    <row r="71" spans="1:4" x14ac:dyDescent="0.25">
      <c r="A71" s="30" t="s">
        <v>125</v>
      </c>
      <c r="B71" s="11">
        <v>0</v>
      </c>
      <c r="C71" s="11">
        <v>0</v>
      </c>
      <c r="D71" s="11">
        <v>0</v>
      </c>
    </row>
    <row r="72" spans="1:4" x14ac:dyDescent="0.25">
      <c r="A72" s="30" t="s">
        <v>126</v>
      </c>
      <c r="B72" s="11">
        <v>0</v>
      </c>
      <c r="C72" s="11">
        <v>0</v>
      </c>
      <c r="D72" s="11">
        <v>0</v>
      </c>
    </row>
    <row r="73" spans="1:4" x14ac:dyDescent="0.25">
      <c r="A73" s="30" t="s">
        <v>127</v>
      </c>
      <c r="B73" s="11">
        <v>0</v>
      </c>
      <c r="C73" s="11">
        <v>0</v>
      </c>
      <c r="D73" s="11">
        <v>0</v>
      </c>
    </row>
    <row r="74" spans="1:4" x14ac:dyDescent="0.25">
      <c r="A74" s="10" t="s">
        <v>65</v>
      </c>
      <c r="B74" s="11">
        <v>0</v>
      </c>
      <c r="C74" s="11">
        <v>0</v>
      </c>
      <c r="D74" s="11">
        <v>0</v>
      </c>
    </row>
    <row r="75" spans="1:4" x14ac:dyDescent="0.25">
      <c r="A75" s="10" t="s">
        <v>66</v>
      </c>
      <c r="B75" s="16">
        <f>B76-B77</f>
        <v>0</v>
      </c>
      <c r="C75" s="16">
        <f>C76-C77</f>
        <v>0</v>
      </c>
      <c r="D75" s="16">
        <f t="shared" ref="D75" si="13">D76-D77</f>
        <v>0</v>
      </c>
    </row>
    <row r="76" spans="1:4" x14ac:dyDescent="0.25">
      <c r="A76" s="10" t="s">
        <v>67</v>
      </c>
      <c r="B76" s="11">
        <v>0</v>
      </c>
      <c r="C76" s="11">
        <v>0</v>
      </c>
      <c r="D76" s="11">
        <v>0</v>
      </c>
    </row>
    <row r="77" spans="1:4" x14ac:dyDescent="0.25">
      <c r="A77" s="10" t="s">
        <v>68</v>
      </c>
      <c r="B77" s="11">
        <v>0</v>
      </c>
      <c r="C77" s="11">
        <v>0</v>
      </c>
      <c r="D77" s="11">
        <v>0</v>
      </c>
    </row>
    <row r="78" spans="1:4" x14ac:dyDescent="0.25">
      <c r="A78" s="10" t="s">
        <v>69</v>
      </c>
      <c r="B78" s="11">
        <v>0</v>
      </c>
      <c r="C78" s="11">
        <v>0</v>
      </c>
      <c r="D78" s="11">
        <v>0</v>
      </c>
    </row>
    <row r="79" spans="1:4" x14ac:dyDescent="0.25">
      <c r="A79" s="10" t="s">
        <v>70</v>
      </c>
      <c r="B79" s="11">
        <v>0</v>
      </c>
      <c r="C79" s="11">
        <v>0</v>
      </c>
      <c r="D79" s="11">
        <v>0</v>
      </c>
    </row>
    <row r="80" spans="1:4" x14ac:dyDescent="0.25">
      <c r="A80" s="10" t="s">
        <v>71</v>
      </c>
      <c r="B80" s="11">
        <v>0</v>
      </c>
      <c r="C80" s="11">
        <v>0</v>
      </c>
      <c r="D80" s="11">
        <v>0</v>
      </c>
    </row>
    <row r="81" spans="1:4" x14ac:dyDescent="0.25">
      <c r="A81" s="10" t="s">
        <v>72</v>
      </c>
      <c r="B81" s="11">
        <v>0</v>
      </c>
      <c r="C81" s="11">
        <v>0</v>
      </c>
      <c r="D81" s="11">
        <v>0</v>
      </c>
    </row>
    <row r="82" spans="1:4" x14ac:dyDescent="0.25">
      <c r="A82" s="14" t="s">
        <v>128</v>
      </c>
      <c r="B82" s="16">
        <f>B83-B84</f>
        <v>0</v>
      </c>
      <c r="C82" s="16">
        <f t="shared" ref="C82:D82" si="14">C83-C84</f>
        <v>0</v>
      </c>
      <c r="D82" s="16">
        <f t="shared" si="14"/>
        <v>0</v>
      </c>
    </row>
    <row r="83" spans="1:4" x14ac:dyDescent="0.25">
      <c r="A83" s="10" t="s">
        <v>67</v>
      </c>
      <c r="B83" s="11">
        <v>0</v>
      </c>
      <c r="C83" s="11">
        <v>0</v>
      </c>
      <c r="D83" s="11">
        <v>0</v>
      </c>
    </row>
    <row r="84" spans="1:4" x14ac:dyDescent="0.25">
      <c r="A84" s="10" t="s">
        <v>68</v>
      </c>
      <c r="B84" s="11">
        <v>0</v>
      </c>
      <c r="C84" s="11">
        <v>0</v>
      </c>
      <c r="D84" s="11">
        <v>0</v>
      </c>
    </row>
    <row r="85" spans="1:4" x14ac:dyDescent="0.25">
      <c r="A85" s="14" t="s">
        <v>129</v>
      </c>
      <c r="B85" s="16">
        <f>B86-B87</f>
        <v>0</v>
      </c>
      <c r="C85" s="16">
        <f t="shared" ref="C85:D85" si="15">C86-C87</f>
        <v>0</v>
      </c>
      <c r="D85" s="16">
        <f t="shared" si="15"/>
        <v>0</v>
      </c>
    </row>
    <row r="86" spans="1:4" x14ac:dyDescent="0.25">
      <c r="A86" s="10" t="s">
        <v>67</v>
      </c>
      <c r="B86" s="11">
        <v>0</v>
      </c>
      <c r="C86" s="11">
        <v>0</v>
      </c>
      <c r="D86" s="11">
        <v>0</v>
      </c>
    </row>
    <row r="87" spans="1:4" x14ac:dyDescent="0.25">
      <c r="A87" s="10" t="s">
        <v>68</v>
      </c>
      <c r="B87" s="11">
        <v>0</v>
      </c>
      <c r="C87" s="11">
        <v>0</v>
      </c>
      <c r="D87" s="11">
        <v>0</v>
      </c>
    </row>
    <row r="88" spans="1:4" x14ac:dyDescent="0.25">
      <c r="A88" s="10" t="s">
        <v>73</v>
      </c>
      <c r="B88" s="11">
        <v>0</v>
      </c>
      <c r="C88" s="11">
        <v>0</v>
      </c>
      <c r="D88" s="11">
        <v>0</v>
      </c>
    </row>
    <row r="89" spans="1:4" x14ac:dyDescent="0.25">
      <c r="A89" s="14" t="s">
        <v>74</v>
      </c>
      <c r="B89" s="17">
        <f>B68+B74+B75+B78-B79+B80-B81+B83-B84+B86-B87-B88</f>
        <v>0</v>
      </c>
      <c r="C89" s="17">
        <f>C68+C74+C75+C78-C79+C80-C81+C83-C84+C86-C87-C88</f>
        <v>0</v>
      </c>
      <c r="D89" s="17">
        <f>D68+D74+D75+D78-D79+D80-D81+D83-D84+D86-D87-D88</f>
        <v>0</v>
      </c>
    </row>
    <row r="90" spans="1:4" x14ac:dyDescent="0.25">
      <c r="A90" s="14" t="s">
        <v>75</v>
      </c>
      <c r="B90" s="20">
        <v>0</v>
      </c>
      <c r="C90" s="20">
        <v>0</v>
      </c>
      <c r="D90" s="20">
        <v>0</v>
      </c>
    </row>
    <row r="91" spans="1:4" x14ac:dyDescent="0.25">
      <c r="A91" s="14" t="s">
        <v>76</v>
      </c>
      <c r="B91" s="20">
        <v>0</v>
      </c>
      <c r="C91" s="20">
        <v>0</v>
      </c>
      <c r="D91" s="20">
        <v>0</v>
      </c>
    </row>
    <row r="92" spans="1:4" x14ac:dyDescent="0.25">
      <c r="A92" s="14" t="s">
        <v>77</v>
      </c>
      <c r="B92" s="17">
        <f>B18+B29+B30-B42-B54-B55-B56</f>
        <v>0</v>
      </c>
      <c r="C92" s="17">
        <f t="shared" ref="C92:D92" si="16">C18+C29+C30-C42-C54-C55-C56</f>
        <v>0</v>
      </c>
      <c r="D92" s="17">
        <f t="shared" si="16"/>
        <v>0</v>
      </c>
    </row>
    <row r="93" spans="1:4" s="9" customFormat="1" x14ac:dyDescent="0.25">
      <c r="A93" s="14" t="s">
        <v>78</v>
      </c>
      <c r="B93" s="17">
        <f>B18+B29+B30</f>
        <v>0</v>
      </c>
      <c r="C93" s="17">
        <f>C18+C29+C30</f>
        <v>0</v>
      </c>
      <c r="D93" s="17">
        <f>D18+D29+D30</f>
        <v>0</v>
      </c>
    </row>
    <row r="94" spans="1:4" s="9" customFormat="1" x14ac:dyDescent="0.25">
      <c r="A94" s="14" t="s">
        <v>79</v>
      </c>
      <c r="B94" s="17">
        <f>B42+B54+B55+B56+B89</f>
        <v>0</v>
      </c>
      <c r="C94" s="17">
        <f>C42+C54+C55+C56+C89</f>
        <v>0</v>
      </c>
      <c r="D94" s="17">
        <f>D42+D54+D55+D56+D89</f>
        <v>0</v>
      </c>
    </row>
    <row r="95" spans="1:4" s="9" customFormat="1" x14ac:dyDescent="0.25">
      <c r="A95" s="31"/>
      <c r="B95" s="32"/>
      <c r="C95" s="32"/>
      <c r="D95" s="32"/>
    </row>
    <row r="96" spans="1:4" s="9" customFormat="1" x14ac:dyDescent="0.25">
      <c r="A96" s="31"/>
      <c r="B96" s="32"/>
      <c r="C96" s="32"/>
      <c r="D96" s="32"/>
    </row>
    <row r="97" spans="1:4" s="9" customFormat="1" x14ac:dyDescent="0.25">
      <c r="A97" s="31"/>
      <c r="B97" s="32"/>
      <c r="C97" s="32"/>
      <c r="D97" s="32"/>
    </row>
    <row r="98" spans="1:4" s="9" customFormat="1" x14ac:dyDescent="0.25">
      <c r="A98" s="31"/>
      <c r="B98" s="32"/>
      <c r="C98" s="32"/>
      <c r="D98" s="32"/>
    </row>
    <row r="99" spans="1:4" s="9" customFormat="1" x14ac:dyDescent="0.25">
      <c r="A99" s="31"/>
      <c r="B99" s="32"/>
      <c r="C99" s="32"/>
      <c r="D99" s="32"/>
    </row>
    <row r="103" spans="1:4" ht="15" x14ac:dyDescent="0.25">
      <c r="A103" s="27" t="s">
        <v>130</v>
      </c>
      <c r="B103" s="3"/>
      <c r="C103" s="3"/>
      <c r="D103" s="3"/>
    </row>
    <row r="104" spans="1:4" ht="45.75" customHeight="1" x14ac:dyDescent="0.25">
      <c r="A104" s="142" t="s">
        <v>131</v>
      </c>
      <c r="B104" s="142"/>
      <c r="C104" s="142"/>
      <c r="D104" s="142"/>
    </row>
    <row r="105" spans="1:4" x14ac:dyDescent="0.25">
      <c r="A105" s="5"/>
      <c r="B105" s="21">
        <f>B5</f>
        <v>2019</v>
      </c>
      <c r="C105" s="21">
        <f t="shared" ref="C105:D105" si="17">C5</f>
        <v>2020</v>
      </c>
      <c r="D105" s="21">
        <f t="shared" si="17"/>
        <v>2021</v>
      </c>
    </row>
    <row r="106" spans="1:4" x14ac:dyDescent="0.25">
      <c r="A106" s="23" t="s">
        <v>132</v>
      </c>
      <c r="B106" s="22">
        <v>0</v>
      </c>
      <c r="C106" s="22">
        <v>0</v>
      </c>
      <c r="D106" s="22">
        <v>0</v>
      </c>
    </row>
    <row r="107" spans="1:4" ht="25.5" x14ac:dyDescent="0.25">
      <c r="A107" s="23" t="s">
        <v>133</v>
      </c>
      <c r="B107" s="22">
        <v>0</v>
      </c>
      <c r="C107" s="22">
        <v>0</v>
      </c>
      <c r="D107" s="22">
        <v>0</v>
      </c>
    </row>
    <row r="108" spans="1:4" x14ac:dyDescent="0.25">
      <c r="A108" s="23" t="s">
        <v>134</v>
      </c>
      <c r="B108" s="22">
        <v>0</v>
      </c>
      <c r="C108" s="22">
        <v>0</v>
      </c>
      <c r="D108" s="22">
        <v>0</v>
      </c>
    </row>
    <row r="109" spans="1:4" x14ac:dyDescent="0.25">
      <c r="A109" s="23" t="s">
        <v>135</v>
      </c>
      <c r="B109" s="22">
        <v>0</v>
      </c>
      <c r="C109" s="22">
        <v>0</v>
      </c>
      <c r="D109" s="22">
        <v>0</v>
      </c>
    </row>
    <row r="110" spans="1:4" x14ac:dyDescent="0.25">
      <c r="A110" s="23" t="s">
        <v>136</v>
      </c>
      <c r="B110" s="22">
        <v>0</v>
      </c>
      <c r="C110" s="22">
        <v>0</v>
      </c>
      <c r="D110" s="22">
        <v>0</v>
      </c>
    </row>
    <row r="111" spans="1:4" x14ac:dyDescent="0.25">
      <c r="A111" s="23" t="s">
        <v>137</v>
      </c>
      <c r="B111" s="22">
        <v>0</v>
      </c>
      <c r="C111" s="22">
        <v>0</v>
      </c>
      <c r="D111" s="22">
        <v>0</v>
      </c>
    </row>
    <row r="112" spans="1:4" x14ac:dyDescent="0.25">
      <c r="A112" s="23" t="s">
        <v>138</v>
      </c>
      <c r="B112" s="22">
        <v>0</v>
      </c>
      <c r="C112" s="22">
        <v>0</v>
      </c>
      <c r="D112" s="22">
        <v>0</v>
      </c>
    </row>
    <row r="113" spans="1:9" x14ac:dyDescent="0.25">
      <c r="A113" s="5" t="s">
        <v>80</v>
      </c>
      <c r="B113" s="18">
        <f>SUM(B106:B112)</f>
        <v>0</v>
      </c>
      <c r="C113" s="18">
        <f>SUM(C106:C112)</f>
        <v>0</v>
      </c>
      <c r="D113" s="18">
        <f>SUM(D106:D112)</f>
        <v>0</v>
      </c>
    </row>
    <row r="114" spans="1:9" x14ac:dyDescent="0.25">
      <c r="A114" s="23" t="s">
        <v>139</v>
      </c>
      <c r="B114" s="22">
        <v>0</v>
      </c>
      <c r="C114" s="22">
        <v>0</v>
      </c>
      <c r="D114" s="22">
        <v>0</v>
      </c>
    </row>
    <row r="115" spans="1:9" x14ac:dyDescent="0.25">
      <c r="A115" s="23" t="s">
        <v>81</v>
      </c>
      <c r="B115" s="22">
        <v>0</v>
      </c>
      <c r="C115" s="22">
        <v>0</v>
      </c>
      <c r="D115" s="22">
        <v>0</v>
      </c>
    </row>
    <row r="116" spans="1:9" x14ac:dyDescent="0.25">
      <c r="A116" s="23" t="s">
        <v>82</v>
      </c>
      <c r="B116" s="22">
        <v>0</v>
      </c>
      <c r="C116" s="22">
        <v>0</v>
      </c>
      <c r="D116" s="22">
        <v>0</v>
      </c>
    </row>
    <row r="117" spans="1:9" x14ac:dyDescent="0.25">
      <c r="A117" s="23" t="s">
        <v>83</v>
      </c>
      <c r="B117" s="22">
        <v>0</v>
      </c>
      <c r="C117" s="22">
        <v>0</v>
      </c>
      <c r="D117" s="22">
        <v>0</v>
      </c>
    </row>
    <row r="118" spans="1:9" x14ac:dyDescent="0.25">
      <c r="A118" s="23" t="s">
        <v>84</v>
      </c>
      <c r="B118" s="22">
        <v>0</v>
      </c>
      <c r="C118" s="22">
        <v>0</v>
      </c>
      <c r="D118" s="22">
        <v>0</v>
      </c>
    </row>
    <row r="119" spans="1:9" x14ac:dyDescent="0.25">
      <c r="A119" s="35" t="s">
        <v>140</v>
      </c>
      <c r="B119" s="22">
        <v>0</v>
      </c>
      <c r="C119" s="22">
        <v>0</v>
      </c>
      <c r="D119" s="22">
        <v>0</v>
      </c>
    </row>
    <row r="120" spans="1:9" x14ac:dyDescent="0.25">
      <c r="A120" s="23" t="s">
        <v>141</v>
      </c>
      <c r="B120" s="22">
        <v>0</v>
      </c>
      <c r="C120" s="22">
        <v>0</v>
      </c>
      <c r="D120" s="22">
        <v>0</v>
      </c>
    </row>
    <row r="121" spans="1:9" x14ac:dyDescent="0.25">
      <c r="A121" s="35" t="s">
        <v>85</v>
      </c>
      <c r="B121" s="22">
        <v>0</v>
      </c>
      <c r="C121" s="22">
        <v>0</v>
      </c>
      <c r="D121" s="22">
        <v>0</v>
      </c>
    </row>
    <row r="122" spans="1:9" x14ac:dyDescent="0.25">
      <c r="A122" s="35" t="s">
        <v>142</v>
      </c>
      <c r="B122" s="22">
        <v>0</v>
      </c>
      <c r="C122" s="22">
        <v>0</v>
      </c>
      <c r="D122" s="22">
        <v>0</v>
      </c>
    </row>
    <row r="123" spans="1:9" x14ac:dyDescent="0.25">
      <c r="A123" s="35" t="s">
        <v>86</v>
      </c>
      <c r="B123" s="22">
        <v>0</v>
      </c>
      <c r="C123" s="22">
        <v>0</v>
      </c>
      <c r="D123" s="22">
        <v>0</v>
      </c>
    </row>
    <row r="124" spans="1:9" x14ac:dyDescent="0.25">
      <c r="A124" s="5" t="s">
        <v>87</v>
      </c>
      <c r="B124" s="18">
        <f>B114+B115+B116+B117-B118+B119+B120+B121+B122+B123</f>
        <v>0</v>
      </c>
      <c r="C124" s="18">
        <f t="shared" ref="C124:D124" si="18">C114+C115+C116+C117-C118+C119+C120+C121+C122+C123</f>
        <v>0</v>
      </c>
      <c r="D124" s="18">
        <f t="shared" si="18"/>
        <v>0</v>
      </c>
    </row>
    <row r="125" spans="1:9" x14ac:dyDescent="0.25">
      <c r="A125" s="5" t="s">
        <v>88</v>
      </c>
      <c r="B125" s="18">
        <f>B113-B124</f>
        <v>0</v>
      </c>
      <c r="C125" s="18">
        <f>C113-C124</f>
        <v>0</v>
      </c>
      <c r="D125" s="18">
        <f>D113-D124</f>
        <v>0</v>
      </c>
    </row>
    <row r="126" spans="1:9" x14ac:dyDescent="0.25">
      <c r="A126" s="23" t="s">
        <v>89</v>
      </c>
      <c r="B126" s="24" t="str">
        <f>IF(B113-B124&gt;0,B113-B124,"")</f>
        <v/>
      </c>
      <c r="C126" s="24" t="str">
        <f>IF(C113-C124&gt;0,C113-C124,"")</f>
        <v/>
      </c>
      <c r="D126" s="24" t="str">
        <f t="shared" ref="D126" si="19">IF(D113-D124&gt;0,D113-D124,"")</f>
        <v/>
      </c>
      <c r="E126" s="126" t="s">
        <v>229</v>
      </c>
      <c r="F126" s="127"/>
      <c r="G126" s="127"/>
      <c r="H126" s="125"/>
      <c r="I126" s="123" t="e">
        <f>(D126/D106)/(C126/C106)</f>
        <v>#VALUE!</v>
      </c>
    </row>
    <row r="127" spans="1:9" x14ac:dyDescent="0.25">
      <c r="A127" s="23" t="s">
        <v>90</v>
      </c>
      <c r="B127" s="24" t="str">
        <f>IF(B113-B124&lt;0,-B113+B124,"")</f>
        <v/>
      </c>
      <c r="C127" s="24" t="str">
        <f t="shared" ref="C127:D127" si="20">IF(C113-C124&lt;0,-C113+C124,"")</f>
        <v/>
      </c>
      <c r="D127" s="24" t="str">
        <f t="shared" si="20"/>
        <v/>
      </c>
      <c r="E127" s="127"/>
      <c r="F127" s="127"/>
      <c r="G127" s="127"/>
      <c r="H127" s="124"/>
      <c r="I127" s="124"/>
    </row>
    <row r="128" spans="1:9" x14ac:dyDescent="0.25">
      <c r="A128" s="23" t="s">
        <v>143</v>
      </c>
      <c r="B128" s="22">
        <v>0</v>
      </c>
      <c r="C128" s="22">
        <v>0</v>
      </c>
      <c r="D128" s="22">
        <v>0</v>
      </c>
    </row>
    <row r="129" spans="1:9" x14ac:dyDescent="0.25">
      <c r="A129" s="23" t="s">
        <v>144</v>
      </c>
      <c r="B129" s="22">
        <v>0</v>
      </c>
      <c r="C129" s="22">
        <v>0</v>
      </c>
      <c r="D129" s="22">
        <v>0</v>
      </c>
    </row>
    <row r="130" spans="1:9" ht="15" x14ac:dyDescent="0.25">
      <c r="A130" s="23" t="s">
        <v>145</v>
      </c>
      <c r="B130" s="22">
        <v>0</v>
      </c>
      <c r="C130" s="22">
        <v>0</v>
      </c>
      <c r="D130" s="22">
        <v>0</v>
      </c>
      <c r="E130" s="126" t="s">
        <v>230</v>
      </c>
      <c r="F130" s="127"/>
      <c r="G130" s="127"/>
      <c r="H130" s="73"/>
      <c r="I130" s="73" t="e">
        <f>D126/D106</f>
        <v>#VALUE!</v>
      </c>
    </row>
    <row r="131" spans="1:9" x14ac:dyDescent="0.25">
      <c r="A131" s="23" t="s">
        <v>146</v>
      </c>
      <c r="B131" s="22">
        <v>0</v>
      </c>
      <c r="C131" s="22">
        <v>0</v>
      </c>
      <c r="D131" s="22">
        <v>0</v>
      </c>
    </row>
    <row r="132" spans="1:9" x14ac:dyDescent="0.25">
      <c r="A132" s="5" t="s">
        <v>91</v>
      </c>
      <c r="B132" s="25">
        <f>B131+B130+B129+B128</f>
        <v>0</v>
      </c>
      <c r="C132" s="25">
        <f>C131+C130+C129+C128</f>
        <v>0</v>
      </c>
      <c r="D132" s="25">
        <f t="shared" ref="D132" si="21">D131+D130+D129+D128</f>
        <v>0</v>
      </c>
    </row>
    <row r="133" spans="1:9" ht="25.5" x14ac:dyDescent="0.25">
      <c r="A133" s="35" t="s">
        <v>147</v>
      </c>
      <c r="B133" s="22">
        <v>0</v>
      </c>
      <c r="C133" s="22">
        <v>0</v>
      </c>
      <c r="D133" s="22">
        <v>0</v>
      </c>
    </row>
    <row r="134" spans="1:9" x14ac:dyDescent="0.25">
      <c r="A134" s="23" t="s">
        <v>148</v>
      </c>
      <c r="B134" s="22">
        <v>0</v>
      </c>
      <c r="C134" s="22">
        <v>0</v>
      </c>
      <c r="D134" s="22">
        <v>0</v>
      </c>
    </row>
    <row r="135" spans="1:9" x14ac:dyDescent="0.25">
      <c r="A135" s="35" t="s">
        <v>92</v>
      </c>
      <c r="B135" s="22">
        <v>0</v>
      </c>
      <c r="C135" s="22">
        <v>0</v>
      </c>
      <c r="D135" s="22">
        <v>0</v>
      </c>
    </row>
    <row r="136" spans="1:9" x14ac:dyDescent="0.25">
      <c r="A136" s="5" t="s">
        <v>93</v>
      </c>
      <c r="B136" s="18">
        <f>SUM(B133:B135)</f>
        <v>0</v>
      </c>
      <c r="C136" s="18">
        <f t="shared" ref="C136:D136" si="22">SUM(C133:C135)</f>
        <v>0</v>
      </c>
      <c r="D136" s="18">
        <f t="shared" si="22"/>
        <v>0</v>
      </c>
    </row>
    <row r="137" spans="1:9" x14ac:dyDescent="0.25">
      <c r="A137" s="5" t="s">
        <v>94</v>
      </c>
      <c r="B137" s="18">
        <f>B132-B136</f>
        <v>0</v>
      </c>
      <c r="C137" s="18">
        <f>C132-C136</f>
        <v>0</v>
      </c>
      <c r="D137" s="18">
        <f t="shared" ref="D137" si="23">D132-D136</f>
        <v>0</v>
      </c>
    </row>
    <row r="138" spans="1:9" x14ac:dyDescent="0.25">
      <c r="A138" s="23" t="s">
        <v>95</v>
      </c>
      <c r="B138" s="24" t="str">
        <f>IF(B132-B136&gt;0,B132-B136,"")</f>
        <v/>
      </c>
      <c r="C138" s="24" t="str">
        <f t="shared" ref="C138:D138" si="24">IF(C132-C136&gt;0,C132-C136,"")</f>
        <v/>
      </c>
      <c r="D138" s="24" t="str">
        <f t="shared" si="24"/>
        <v/>
      </c>
    </row>
    <row r="139" spans="1:9" x14ac:dyDescent="0.25">
      <c r="A139" s="23" t="s">
        <v>96</v>
      </c>
      <c r="B139" s="24" t="str">
        <f>IF(B132-B136&lt;0,-B132+B136,"")</f>
        <v/>
      </c>
      <c r="C139" s="24" t="str">
        <f t="shared" ref="C139:D139" si="25">IF(C132-C136&lt;0,-C132+C136,"")</f>
        <v/>
      </c>
      <c r="D139" s="24" t="str">
        <f t="shared" si="25"/>
        <v/>
      </c>
    </row>
    <row r="140" spans="1:9" x14ac:dyDescent="0.25">
      <c r="A140" s="5" t="s">
        <v>97</v>
      </c>
      <c r="B140" s="18">
        <f>B125+B137</f>
        <v>0</v>
      </c>
      <c r="C140" s="18">
        <f t="shared" ref="C140:D140" si="26">C125+C137</f>
        <v>0</v>
      </c>
      <c r="D140" s="18">
        <f t="shared" si="26"/>
        <v>0</v>
      </c>
    </row>
    <row r="141" spans="1:9" x14ac:dyDescent="0.25">
      <c r="A141" s="23" t="s">
        <v>98</v>
      </c>
      <c r="B141" s="24" t="str">
        <f>IF(B125+B137&gt;0,B125+B137,"")</f>
        <v/>
      </c>
      <c r="C141" s="24" t="str">
        <f t="shared" ref="C141:D141" si="27">IF(C125+C137&gt;0,C125+C137,"")</f>
        <v/>
      </c>
      <c r="D141" s="24" t="str">
        <f t="shared" si="27"/>
        <v/>
      </c>
    </row>
    <row r="142" spans="1:9" x14ac:dyDescent="0.25">
      <c r="A142" s="23" t="s">
        <v>99</v>
      </c>
      <c r="B142" s="24" t="str">
        <f>IF(B125+B137&lt;0,-B125-B137,"")</f>
        <v/>
      </c>
      <c r="C142" s="24" t="str">
        <f t="shared" ref="C142:D142" si="28">IF(C125+C137&lt;0,-C125-C137,"")</f>
        <v/>
      </c>
      <c r="D142" s="24" t="str">
        <f t="shared" si="28"/>
        <v/>
      </c>
    </row>
    <row r="143" spans="1:9" hidden="1" x14ac:dyDescent="0.25">
      <c r="A143" s="5" t="s">
        <v>149</v>
      </c>
      <c r="B143" s="26">
        <v>0</v>
      </c>
      <c r="C143" s="26">
        <v>0</v>
      </c>
      <c r="D143" s="26">
        <v>0</v>
      </c>
    </row>
    <row r="144" spans="1:9" hidden="1" x14ac:dyDescent="0.25">
      <c r="A144" s="5" t="s">
        <v>150</v>
      </c>
      <c r="B144" s="26">
        <v>0</v>
      </c>
      <c r="C144" s="26">
        <v>0</v>
      </c>
      <c r="D144" s="26">
        <v>0</v>
      </c>
    </row>
    <row r="145" spans="1:4" hidden="1" x14ac:dyDescent="0.25">
      <c r="A145" s="5" t="s">
        <v>100</v>
      </c>
      <c r="B145" s="18">
        <f>B143-B144</f>
        <v>0</v>
      </c>
      <c r="C145" s="18">
        <f t="shared" ref="C145:D145" si="29">C143-C144</f>
        <v>0</v>
      </c>
      <c r="D145" s="18">
        <f t="shared" si="29"/>
        <v>0</v>
      </c>
    </row>
    <row r="146" spans="1:4" hidden="1" x14ac:dyDescent="0.25">
      <c r="A146" s="23" t="s">
        <v>101</v>
      </c>
      <c r="B146" s="24" t="str">
        <f>IF(B143-B144&gt;0,B143-B144,"")</f>
        <v/>
      </c>
      <c r="C146" s="24" t="str">
        <f t="shared" ref="C146:D146" si="30">IF(C143-C144&gt;0,C143-C144,"")</f>
        <v/>
      </c>
      <c r="D146" s="24" t="str">
        <f t="shared" si="30"/>
        <v/>
      </c>
    </row>
    <row r="147" spans="1:4" hidden="1" x14ac:dyDescent="0.25">
      <c r="A147" s="23" t="s">
        <v>102</v>
      </c>
      <c r="B147" s="24" t="str">
        <f>IF(B143-B144&lt;0,-B143+B144,"")</f>
        <v/>
      </c>
      <c r="C147" s="24" t="str">
        <f t="shared" ref="C147:D147" si="31">IF(C143-C144&lt;0,-C143+C144,"")</f>
        <v/>
      </c>
      <c r="D147" s="24" t="str">
        <f t="shared" si="31"/>
        <v/>
      </c>
    </row>
    <row r="148" spans="1:4" x14ac:dyDescent="0.25">
      <c r="A148" s="5" t="s">
        <v>103</v>
      </c>
      <c r="B148" s="18">
        <f>B113+B132+B143</f>
        <v>0</v>
      </c>
      <c r="C148" s="18">
        <f t="shared" ref="C148:D148" si="32">C113+C132+C143</f>
        <v>0</v>
      </c>
      <c r="D148" s="18">
        <f t="shared" si="32"/>
        <v>0</v>
      </c>
    </row>
    <row r="149" spans="1:4" x14ac:dyDescent="0.25">
      <c r="A149" s="5" t="s">
        <v>104</v>
      </c>
      <c r="B149" s="18">
        <f>B124+B136+B144</f>
        <v>0</v>
      </c>
      <c r="C149" s="18">
        <f t="shared" ref="C149:D149" si="33">C124+C136+C144</f>
        <v>0</v>
      </c>
      <c r="D149" s="18">
        <f t="shared" si="33"/>
        <v>0</v>
      </c>
    </row>
    <row r="150" spans="1:4" x14ac:dyDescent="0.25">
      <c r="A150" s="5" t="s">
        <v>105</v>
      </c>
      <c r="B150" s="18">
        <f>B148-B149</f>
        <v>0</v>
      </c>
      <c r="C150" s="18">
        <f t="shared" ref="C150:D150" si="34">C148-C149</f>
        <v>0</v>
      </c>
      <c r="D150" s="18">
        <f t="shared" si="34"/>
        <v>0</v>
      </c>
    </row>
    <row r="151" spans="1:4" x14ac:dyDescent="0.25">
      <c r="A151" s="23" t="s">
        <v>106</v>
      </c>
      <c r="B151" s="24" t="str">
        <f>IF(B148-B149&gt;0,B148-B149,"")</f>
        <v/>
      </c>
      <c r="C151" s="24" t="str">
        <f t="shared" ref="C151:D151" si="35">IF(C148-C149&gt;0,C148-C149,"")</f>
        <v/>
      </c>
      <c r="D151" s="24" t="str">
        <f t="shared" si="35"/>
        <v/>
      </c>
    </row>
    <row r="152" spans="1:4" x14ac:dyDescent="0.25">
      <c r="A152" s="23" t="s">
        <v>107</v>
      </c>
      <c r="B152" s="24" t="str">
        <f>IF(B148-B149&lt;0,-B148+B149,"")</f>
        <v/>
      </c>
      <c r="C152" s="24" t="str">
        <f t="shared" ref="C152:D152" si="36">IF(C148-C149&lt;0,-C148+C149,"")</f>
        <v/>
      </c>
      <c r="D152" s="24" t="str">
        <f t="shared" si="36"/>
        <v/>
      </c>
    </row>
    <row r="153" spans="1:4" x14ac:dyDescent="0.25">
      <c r="A153" s="23" t="s">
        <v>108</v>
      </c>
      <c r="B153" s="22">
        <v>0</v>
      </c>
      <c r="C153" s="22">
        <v>0</v>
      </c>
      <c r="D153" s="22">
        <v>0</v>
      </c>
    </row>
    <row r="154" spans="1:4" x14ac:dyDescent="0.25">
      <c r="A154" s="23" t="s">
        <v>109</v>
      </c>
      <c r="B154" s="22">
        <v>0</v>
      </c>
      <c r="C154" s="22">
        <v>0</v>
      </c>
      <c r="D154" s="22">
        <v>0</v>
      </c>
    </row>
    <row r="155" spans="1:4" x14ac:dyDescent="0.25">
      <c r="A155" s="5" t="s">
        <v>110</v>
      </c>
      <c r="B155" s="18">
        <f t="shared" ref="B155:C155" si="37">B150-B153-B154</f>
        <v>0</v>
      </c>
      <c r="C155" s="18">
        <f t="shared" si="37"/>
        <v>0</v>
      </c>
      <c r="D155" s="18">
        <f>D150-D153-D154</f>
        <v>0</v>
      </c>
    </row>
    <row r="156" spans="1:4" x14ac:dyDescent="0.25">
      <c r="A156" s="23" t="s">
        <v>111</v>
      </c>
      <c r="B156" s="24">
        <f>IF(B155&gt;=0,B155,"")</f>
        <v>0</v>
      </c>
      <c r="C156" s="24">
        <f t="shared" ref="C156:D156" si="38">IF(C155&gt;=0,C155,"")</f>
        <v>0</v>
      </c>
      <c r="D156" s="24">
        <f t="shared" si="38"/>
        <v>0</v>
      </c>
    </row>
    <row r="157" spans="1:4" x14ac:dyDescent="0.25">
      <c r="A157" s="23" t="s">
        <v>112</v>
      </c>
      <c r="B157" s="24" t="str">
        <f>IF(B155&lt;0,-B155,"")</f>
        <v/>
      </c>
      <c r="C157" s="24" t="str">
        <f t="shared" ref="C157:D157" si="39">IF(C155&lt;0,-C155,"")</f>
        <v/>
      </c>
      <c r="D157" s="24" t="str">
        <f t="shared" si="39"/>
        <v/>
      </c>
    </row>
    <row r="161" spans="1:5" ht="15" x14ac:dyDescent="0.25">
      <c r="A161" s="60" t="s">
        <v>151</v>
      </c>
      <c r="B161" s="60"/>
      <c r="C161" s="60"/>
      <c r="D161" s="60"/>
      <c r="E161" s="36"/>
    </row>
    <row r="162" spans="1:5" x14ac:dyDescent="0.25">
      <c r="A162" s="2"/>
      <c r="B162" s="2"/>
      <c r="C162" s="2"/>
      <c r="D162" s="2"/>
      <c r="E162" s="2"/>
    </row>
    <row r="163" spans="1:5" ht="27" customHeight="1" x14ac:dyDescent="0.25">
      <c r="A163" s="143" t="s">
        <v>2</v>
      </c>
      <c r="B163" s="143"/>
      <c r="C163" s="143"/>
      <c r="D163" s="143"/>
      <c r="E163" s="143"/>
    </row>
    <row r="164" spans="1:5" ht="39.75" customHeight="1" x14ac:dyDescent="0.25">
      <c r="A164" s="143" t="s">
        <v>152</v>
      </c>
      <c r="B164" s="143"/>
      <c r="C164" s="143"/>
      <c r="D164" s="143"/>
      <c r="E164" s="1"/>
    </row>
    <row r="166" spans="1:5" ht="55.5" customHeight="1" x14ac:dyDescent="0.25">
      <c r="A166" s="140" t="s">
        <v>153</v>
      </c>
      <c r="B166" s="140"/>
      <c r="C166" s="140"/>
      <c r="D166" s="140"/>
    </row>
    <row r="167" spans="1:5" ht="15" x14ac:dyDescent="0.25">
      <c r="A167" s="141" t="s">
        <v>3</v>
      </c>
      <c r="B167" s="141"/>
      <c r="C167" s="141"/>
      <c r="D167" s="141"/>
    </row>
    <row r="168" spans="1:5" ht="15" x14ac:dyDescent="0.25">
      <c r="A168" s="37" t="s">
        <v>4</v>
      </c>
      <c r="B168" s="37">
        <f>D82</f>
        <v>0</v>
      </c>
      <c r="C168" s="37"/>
      <c r="D168" s="37"/>
    </row>
    <row r="169" spans="1:5" ht="15" x14ac:dyDescent="0.25">
      <c r="A169" s="37" t="s">
        <v>5</v>
      </c>
      <c r="B169" s="37">
        <f>D85</f>
        <v>0</v>
      </c>
      <c r="C169" s="37"/>
      <c r="D169" s="37"/>
    </row>
    <row r="170" spans="1:5" x14ac:dyDescent="0.25">
      <c r="A170" s="38" t="s">
        <v>6</v>
      </c>
      <c r="B170" s="39">
        <f>B168+B169</f>
        <v>0</v>
      </c>
      <c r="C170" s="38"/>
      <c r="D170" s="38"/>
    </row>
    <row r="171" spans="1:5" ht="12.75" customHeight="1" x14ac:dyDescent="0.25">
      <c r="A171" s="136" t="s">
        <v>7</v>
      </c>
      <c r="B171" s="136"/>
      <c r="C171" s="136"/>
      <c r="D171" s="136"/>
    </row>
    <row r="172" spans="1:5" ht="30.75" customHeight="1" x14ac:dyDescent="0.25">
      <c r="A172" s="137" t="s">
        <v>8</v>
      </c>
      <c r="B172" s="137"/>
      <c r="C172" s="137"/>
      <c r="D172" s="137"/>
    </row>
    <row r="173" spans="1:5" ht="15" x14ac:dyDescent="0.25">
      <c r="A173" s="37" t="s">
        <v>9</v>
      </c>
      <c r="B173" s="37">
        <f>D69</f>
        <v>0</v>
      </c>
      <c r="C173" s="37"/>
      <c r="D173" s="37"/>
    </row>
    <row r="174" spans="1:5" ht="15" x14ac:dyDescent="0.25">
      <c r="A174" s="37" t="s">
        <v>10</v>
      </c>
      <c r="B174" s="37">
        <f>D74</f>
        <v>0</v>
      </c>
      <c r="C174" s="37"/>
      <c r="D174" s="37"/>
    </row>
    <row r="175" spans="1:5" ht="15" x14ac:dyDescent="0.25">
      <c r="A175" s="40" t="s">
        <v>11</v>
      </c>
      <c r="B175" s="37">
        <f>D75</f>
        <v>0</v>
      </c>
      <c r="C175" s="40"/>
      <c r="D175" s="40"/>
    </row>
    <row r="176" spans="1:5" ht="15" x14ac:dyDescent="0.25">
      <c r="A176" s="40" t="s">
        <v>12</v>
      </c>
      <c r="B176" s="40">
        <f>D78</f>
        <v>0</v>
      </c>
      <c r="C176" s="40"/>
      <c r="D176" s="40"/>
    </row>
    <row r="177" spans="1:4" x14ac:dyDescent="0.25">
      <c r="A177" s="41" t="s">
        <v>13</v>
      </c>
      <c r="B177" s="39">
        <f>B170+SUM(B174:B176)</f>
        <v>0</v>
      </c>
      <c r="C177" s="41"/>
      <c r="D177" s="41"/>
    </row>
    <row r="178" spans="1:4" ht="27.75" customHeight="1" x14ac:dyDescent="0.25">
      <c r="A178" s="138" t="s">
        <v>14</v>
      </c>
      <c r="B178" s="138"/>
      <c r="C178" s="138"/>
      <c r="D178" s="138"/>
    </row>
    <row r="179" spans="1:4" ht="28.5" customHeight="1" x14ac:dyDescent="0.25">
      <c r="A179" s="42" t="s">
        <v>15</v>
      </c>
      <c r="B179" s="139" t="str">
        <f>CONCATENATE("Solicitantul ",IF(B170&gt;=0,"nu ",IF(B177&gt;=0,"nu ", IF(ABS(B177)&gt;B173/2,"","nu "))),"se încadrează în categoria întreprinderilor în dificultate")</f>
        <v>Solicitantul nu se încadrează în categoria întreprinderilor în dificultate</v>
      </c>
      <c r="C179" s="139"/>
      <c r="D179" s="139"/>
    </row>
    <row r="180" spans="1:4" ht="15" x14ac:dyDescent="0.25">
      <c r="A180" s="43"/>
      <c r="B180" s="43"/>
      <c r="C180" s="43"/>
      <c r="D180" s="43"/>
    </row>
    <row r="181" spans="1:4" ht="28.5" customHeight="1" x14ac:dyDescent="0.25">
      <c r="A181" s="140" t="s">
        <v>154</v>
      </c>
      <c r="B181" s="140"/>
      <c r="C181" s="140"/>
      <c r="D181" s="140"/>
    </row>
    <row r="182" spans="1:4" ht="32.25" customHeight="1" x14ac:dyDescent="0.25">
      <c r="A182" s="134" t="s">
        <v>155</v>
      </c>
      <c r="B182" s="134"/>
      <c r="C182" s="134"/>
      <c r="D182" s="134"/>
    </row>
    <row r="183" spans="1:4" ht="30.75" customHeight="1" x14ac:dyDescent="0.25">
      <c r="A183" s="134" t="s">
        <v>156</v>
      </c>
      <c r="B183" s="134"/>
      <c r="C183" s="134"/>
      <c r="D183" s="134"/>
    </row>
    <row r="184" spans="1:4" ht="30" customHeight="1" x14ac:dyDescent="0.25">
      <c r="A184" s="134" t="s">
        <v>157</v>
      </c>
      <c r="B184" s="134"/>
      <c r="C184" s="134"/>
      <c r="D184" s="134"/>
    </row>
    <row r="185" spans="1:4" ht="15" x14ac:dyDescent="0.25">
      <c r="A185" s="44" t="s">
        <v>158</v>
      </c>
      <c r="B185"/>
      <c r="C185"/>
      <c r="D185"/>
    </row>
    <row r="186" spans="1:4" ht="15" x14ac:dyDescent="0.25">
      <c r="A186" s="44" t="s">
        <v>159</v>
      </c>
      <c r="B186"/>
      <c r="C186"/>
      <c r="D186"/>
    </row>
    <row r="187" spans="1:4" ht="20.25" customHeight="1" x14ac:dyDescent="0.25">
      <c r="A187" s="135" t="s">
        <v>160</v>
      </c>
      <c r="B187" s="135"/>
      <c r="C187" s="135"/>
      <c r="D187" s="135"/>
    </row>
    <row r="188" spans="1:4" ht="22.5" customHeight="1" x14ac:dyDescent="0.25">
      <c r="A188" s="135" t="s">
        <v>161</v>
      </c>
      <c r="B188" s="135"/>
      <c r="C188" s="135"/>
      <c r="D188" s="135"/>
    </row>
    <row r="189" spans="1:4" ht="15" x14ac:dyDescent="0.25">
      <c r="A189" s="44" t="s">
        <v>162</v>
      </c>
      <c r="B189"/>
      <c r="C189"/>
      <c r="D189"/>
    </row>
    <row r="190" spans="1:4" ht="15" x14ac:dyDescent="0.25">
      <c r="A190" s="44" t="s">
        <v>163</v>
      </c>
      <c r="B190"/>
      <c r="C190"/>
      <c r="D190"/>
    </row>
    <row r="191" spans="1:4" ht="32.25" customHeight="1" x14ac:dyDescent="0.25">
      <c r="A191" s="128" t="s">
        <v>164</v>
      </c>
      <c r="B191" s="128"/>
      <c r="C191" s="128"/>
      <c r="D191" s="128"/>
    </row>
    <row r="192" spans="1:4" ht="27.75" customHeight="1" x14ac:dyDescent="0.25">
      <c r="A192" s="128" t="s">
        <v>341</v>
      </c>
      <c r="B192" s="128"/>
      <c r="C192" s="128"/>
      <c r="D192" s="128"/>
    </row>
    <row r="193" spans="1:4" ht="15" x14ac:dyDescent="0.25">
      <c r="A193" s="44"/>
      <c r="B193"/>
      <c r="C193"/>
      <c r="D193"/>
    </row>
    <row r="194" spans="1:4" ht="21.75" customHeight="1" thickBot="1" x14ac:dyDescent="0.3">
      <c r="A194" s="128" t="s">
        <v>165</v>
      </c>
      <c r="B194" s="128"/>
      <c r="C194" s="128"/>
      <c r="D194" s="128"/>
    </row>
    <row r="195" spans="1:4" ht="13.5" thickBot="1" x14ac:dyDescent="0.3">
      <c r="A195" s="45"/>
      <c r="B195" s="46">
        <f>C105</f>
        <v>2020</v>
      </c>
      <c r="C195" s="46">
        <f>D105</f>
        <v>2021</v>
      </c>
      <c r="D195" s="47"/>
    </row>
    <row r="196" spans="1:4" ht="13.5" thickBot="1" x14ac:dyDescent="0.3">
      <c r="A196" s="48" t="s">
        <v>166</v>
      </c>
      <c r="B196" s="49">
        <f>C42</f>
        <v>0</v>
      </c>
      <c r="C196" s="50">
        <f>D42</f>
        <v>0</v>
      </c>
      <c r="D196" s="55">
        <v>1</v>
      </c>
    </row>
    <row r="197" spans="1:4" ht="13.5" thickBot="1" x14ac:dyDescent="0.3">
      <c r="A197" s="48" t="s">
        <v>167</v>
      </c>
      <c r="B197" s="49">
        <f>C54</f>
        <v>0</v>
      </c>
      <c r="C197" s="49">
        <f>D54</f>
        <v>0</v>
      </c>
      <c r="D197" s="55">
        <v>2</v>
      </c>
    </row>
    <row r="198" spans="1:4" ht="13.5" thickBot="1" x14ac:dyDescent="0.3">
      <c r="A198" s="48" t="s">
        <v>168</v>
      </c>
      <c r="B198" s="49">
        <f>B196+B197</f>
        <v>0</v>
      </c>
      <c r="C198" s="49">
        <f>C196+C197</f>
        <v>0</v>
      </c>
      <c r="D198" s="55">
        <v>3</v>
      </c>
    </row>
    <row r="199" spans="1:4" ht="13.5" thickBot="1" x14ac:dyDescent="0.3">
      <c r="A199" s="48" t="s">
        <v>169</v>
      </c>
      <c r="B199" s="49">
        <f>C89</f>
        <v>0</v>
      </c>
      <c r="C199" s="49">
        <f>D89</f>
        <v>0</v>
      </c>
      <c r="D199" s="55">
        <v>4</v>
      </c>
    </row>
    <row r="200" spans="1:4" x14ac:dyDescent="0.25">
      <c r="A200" s="51" t="s">
        <v>170</v>
      </c>
      <c r="B200" s="129" t="e">
        <f>B198/B199</f>
        <v>#DIV/0!</v>
      </c>
      <c r="C200" s="129" t="e">
        <f>C198/C199</f>
        <v>#DIV/0!</v>
      </c>
      <c r="D200" s="131" t="s">
        <v>171</v>
      </c>
    </row>
    <row r="201" spans="1:4" ht="15" thickBot="1" x14ac:dyDescent="0.3">
      <c r="A201" s="48" t="s">
        <v>172</v>
      </c>
      <c r="B201" s="130"/>
      <c r="C201" s="130"/>
      <c r="D201" s="132"/>
    </row>
    <row r="202" spans="1:4" ht="13.5" thickBot="1" x14ac:dyDescent="0.3">
      <c r="A202" s="52" t="s">
        <v>173</v>
      </c>
      <c r="B202" s="53" t="s">
        <v>174</v>
      </c>
      <c r="C202" s="54" t="s">
        <v>175</v>
      </c>
      <c r="D202" s="133"/>
    </row>
    <row r="203" spans="1:4" ht="15" thickBot="1" x14ac:dyDescent="0.3">
      <c r="A203" s="48" t="s">
        <v>176</v>
      </c>
      <c r="B203" s="56">
        <f>C155</f>
        <v>0</v>
      </c>
      <c r="C203" s="56">
        <f>D155</f>
        <v>0</v>
      </c>
      <c r="D203" s="55">
        <v>5</v>
      </c>
    </row>
    <row r="204" spans="1:4" ht="13.5" thickBot="1" x14ac:dyDescent="0.3">
      <c r="A204" s="48" t="s">
        <v>342</v>
      </c>
      <c r="B204" s="49">
        <f>C153+C154</f>
        <v>0</v>
      </c>
      <c r="C204" s="49">
        <f>D153+D154</f>
        <v>0</v>
      </c>
      <c r="D204" s="55">
        <v>6</v>
      </c>
    </row>
    <row r="205" spans="1:4" ht="13.5" thickBot="1" x14ac:dyDescent="0.3">
      <c r="A205" s="48" t="s">
        <v>177</v>
      </c>
      <c r="B205" s="56">
        <f>C134</f>
        <v>0</v>
      </c>
      <c r="C205" s="56">
        <f>D134</f>
        <v>0</v>
      </c>
      <c r="D205" s="55">
        <v>7</v>
      </c>
    </row>
    <row r="206" spans="1:4" ht="13.5" thickBot="1" x14ac:dyDescent="0.3">
      <c r="A206" s="48" t="s">
        <v>178</v>
      </c>
      <c r="B206" s="57">
        <f>C120+C121+C123+C133</f>
        <v>0</v>
      </c>
      <c r="C206" s="57">
        <f>D120+D121+D123+D133</f>
        <v>0</v>
      </c>
      <c r="D206" s="55">
        <v>8</v>
      </c>
    </row>
    <row r="207" spans="1:4" ht="36.75" customHeight="1" thickBot="1" x14ac:dyDescent="0.3">
      <c r="A207" s="58" t="s">
        <v>179</v>
      </c>
      <c r="B207" s="56">
        <f>B203+B204+B205+B206</f>
        <v>0</v>
      </c>
      <c r="C207" s="56">
        <f>C203+C204+C205+C206</f>
        <v>0</v>
      </c>
      <c r="D207" s="55">
        <v>9</v>
      </c>
    </row>
    <row r="208" spans="1:4" x14ac:dyDescent="0.25">
      <c r="A208" s="51" t="s">
        <v>180</v>
      </c>
      <c r="B208" s="129" t="e">
        <f>B207/B205</f>
        <v>#DIV/0!</v>
      </c>
      <c r="C208" s="129" t="e">
        <f>C207/C205</f>
        <v>#DIV/0!</v>
      </c>
      <c r="D208" s="131" t="s">
        <v>181</v>
      </c>
    </row>
    <row r="209" spans="1:4" ht="15" thickBot="1" x14ac:dyDescent="0.3">
      <c r="A209" s="48" t="s">
        <v>182</v>
      </c>
      <c r="B209" s="130"/>
      <c r="C209" s="130"/>
      <c r="D209" s="132"/>
    </row>
    <row r="210" spans="1:4" ht="22.5" customHeight="1" thickBot="1" x14ac:dyDescent="0.3">
      <c r="A210" s="59" t="s">
        <v>159</v>
      </c>
      <c r="B210" s="53" t="s">
        <v>175</v>
      </c>
      <c r="C210" s="54" t="s">
        <v>183</v>
      </c>
      <c r="D210" s="133"/>
    </row>
    <row r="211" spans="1:4" ht="34.5" customHeight="1" x14ac:dyDescent="0.25">
      <c r="A211" s="122" t="s">
        <v>184</v>
      </c>
      <c r="B211" s="122"/>
      <c r="C211" s="122"/>
      <c r="D211" s="122"/>
    </row>
  </sheetData>
  <mergeCells count="30">
    <mergeCell ref="A167:D167"/>
    <mergeCell ref="A3:D3"/>
    <mergeCell ref="A104:D104"/>
    <mergeCell ref="A163:E163"/>
    <mergeCell ref="A164:D164"/>
    <mergeCell ref="A166:D166"/>
    <mergeCell ref="A191:D191"/>
    <mergeCell ref="A192:D192"/>
    <mergeCell ref="A171:D171"/>
    <mergeCell ref="A172:D172"/>
    <mergeCell ref="A178:D178"/>
    <mergeCell ref="B179:D179"/>
    <mergeCell ref="A181:D181"/>
    <mergeCell ref="A182:D182"/>
    <mergeCell ref="A211:D211"/>
    <mergeCell ref="I126:I127"/>
    <mergeCell ref="H126:H127"/>
    <mergeCell ref="E130:G130"/>
    <mergeCell ref="E126:G127"/>
    <mergeCell ref="A194:D194"/>
    <mergeCell ref="B200:B201"/>
    <mergeCell ref="C200:C201"/>
    <mergeCell ref="D200:D202"/>
    <mergeCell ref="B208:B209"/>
    <mergeCell ref="C208:C209"/>
    <mergeCell ref="D208:D210"/>
    <mergeCell ref="A183:D183"/>
    <mergeCell ref="A184:D184"/>
    <mergeCell ref="A187:D187"/>
    <mergeCell ref="A188:D18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42"/>
  <sheetViews>
    <sheetView workbookViewId="0"/>
  </sheetViews>
  <sheetFormatPr defaultRowHeight="15" x14ac:dyDescent="0.25"/>
  <cols>
    <col min="1" max="1" width="16.5703125" customWidth="1"/>
    <col min="3" max="3" width="14.7109375" customWidth="1"/>
    <col min="4" max="4" width="13.140625" customWidth="1"/>
    <col min="5" max="5" width="30.28515625" customWidth="1"/>
    <col min="8" max="8" width="24.85546875" customWidth="1"/>
    <col min="9" max="9" width="8.42578125" customWidth="1"/>
    <col min="10" max="10" width="14" customWidth="1"/>
    <col min="11" max="11" width="13.140625" customWidth="1"/>
    <col min="12" max="12" width="23" customWidth="1"/>
    <col min="14" max="14" width="14" customWidth="1"/>
    <col min="15" max="15" width="13.140625" customWidth="1"/>
    <col min="16" max="16" width="23" customWidth="1"/>
    <col min="18" max="18" width="14" customWidth="1"/>
    <col min="19" max="19" width="13.140625" customWidth="1"/>
    <col min="20" max="20" width="23" customWidth="1"/>
    <col min="22" max="22" width="14" customWidth="1"/>
    <col min="23" max="23" width="13.140625" customWidth="1"/>
    <col min="24" max="24" width="23" customWidth="1"/>
    <col min="26" max="26" width="14" customWidth="1"/>
    <col min="27" max="27" width="13.140625" customWidth="1"/>
    <col min="28" max="28" width="23" customWidth="1"/>
  </cols>
  <sheetData>
    <row r="1" spans="1:28" x14ac:dyDescent="0.25">
      <c r="A1" s="103" t="s">
        <v>318</v>
      </c>
    </row>
    <row r="4" spans="1:28" x14ac:dyDescent="0.25">
      <c r="A4" s="103" t="s">
        <v>314</v>
      </c>
      <c r="C4" t="s">
        <v>315</v>
      </c>
      <c r="H4" s="103" t="s">
        <v>330</v>
      </c>
      <c r="I4" s="103"/>
      <c r="J4" s="106" t="s">
        <v>331</v>
      </c>
      <c r="N4" s="106" t="s">
        <v>337</v>
      </c>
      <c r="R4" s="106" t="s">
        <v>338</v>
      </c>
      <c r="V4" s="106" t="s">
        <v>339</v>
      </c>
      <c r="Z4" s="106" t="s">
        <v>340</v>
      </c>
    </row>
    <row r="5" spans="1:28" x14ac:dyDescent="0.25">
      <c r="A5" s="103"/>
      <c r="H5" s="103"/>
      <c r="I5" s="103"/>
    </row>
    <row r="6" spans="1:28" x14ac:dyDescent="0.25">
      <c r="A6" s="104" t="s">
        <v>316</v>
      </c>
      <c r="H6" s="104" t="s">
        <v>316</v>
      </c>
      <c r="I6" s="104"/>
    </row>
    <row r="7" spans="1:28" x14ac:dyDescent="0.25">
      <c r="C7" t="s">
        <v>322</v>
      </c>
      <c r="D7" t="s">
        <v>322</v>
      </c>
      <c r="E7" t="s">
        <v>325</v>
      </c>
      <c r="J7" t="s">
        <v>322</v>
      </c>
      <c r="K7" t="s">
        <v>322</v>
      </c>
      <c r="L7" t="s">
        <v>325</v>
      </c>
      <c r="N7" t="s">
        <v>322</v>
      </c>
      <c r="O7" t="s">
        <v>322</v>
      </c>
      <c r="P7" t="s">
        <v>325</v>
      </c>
      <c r="R7" t="s">
        <v>322</v>
      </c>
      <c r="S7" t="s">
        <v>322</v>
      </c>
      <c r="T7" t="s">
        <v>325</v>
      </c>
      <c r="V7" t="s">
        <v>322</v>
      </c>
      <c r="W7" t="s">
        <v>322</v>
      </c>
      <c r="X7" t="s">
        <v>325</v>
      </c>
      <c r="Z7" t="s">
        <v>322</v>
      </c>
      <c r="AA7" t="s">
        <v>322</v>
      </c>
      <c r="AB7" t="s">
        <v>325</v>
      </c>
    </row>
    <row r="8" spans="1:28" x14ac:dyDescent="0.25">
      <c r="A8" t="s">
        <v>317</v>
      </c>
      <c r="C8" t="s">
        <v>323</v>
      </c>
      <c r="D8" t="s">
        <v>324</v>
      </c>
      <c r="E8" t="s">
        <v>326</v>
      </c>
      <c r="H8" t="s">
        <v>317</v>
      </c>
      <c r="J8" t="s">
        <v>323</v>
      </c>
      <c r="K8" t="s">
        <v>324</v>
      </c>
      <c r="L8" t="s">
        <v>326</v>
      </c>
      <c r="N8" t="s">
        <v>323</v>
      </c>
      <c r="O8" t="s">
        <v>324</v>
      </c>
      <c r="P8" t="s">
        <v>326</v>
      </c>
      <c r="R8" t="s">
        <v>323</v>
      </c>
      <c r="S8" t="s">
        <v>324</v>
      </c>
      <c r="T8" t="s">
        <v>326</v>
      </c>
      <c r="V8" t="s">
        <v>323</v>
      </c>
      <c r="W8" t="s">
        <v>324</v>
      </c>
      <c r="X8" t="s">
        <v>326</v>
      </c>
      <c r="Z8" t="s">
        <v>323</v>
      </c>
      <c r="AA8" t="s">
        <v>324</v>
      </c>
      <c r="AB8" t="s">
        <v>326</v>
      </c>
    </row>
    <row r="9" spans="1:28" x14ac:dyDescent="0.25">
      <c r="A9" t="s">
        <v>319</v>
      </c>
      <c r="C9" s="102"/>
      <c r="D9" s="102"/>
      <c r="E9" s="102"/>
      <c r="H9" t="s">
        <v>319</v>
      </c>
      <c r="J9" s="102"/>
      <c r="K9" s="102"/>
      <c r="L9" s="102"/>
      <c r="N9" s="102"/>
      <c r="O9" s="102"/>
      <c r="P9" s="102"/>
      <c r="R9" s="102"/>
      <c r="S9" s="102"/>
      <c r="T9" s="102"/>
      <c r="V9" s="102"/>
      <c r="W9" s="102"/>
      <c r="X9" s="102"/>
      <c r="Z9" s="102"/>
      <c r="AA9" s="102"/>
      <c r="AB9" s="102"/>
    </row>
    <row r="10" spans="1:28" x14ac:dyDescent="0.25">
      <c r="A10" t="s">
        <v>320</v>
      </c>
      <c r="C10" s="102"/>
      <c r="D10" s="102"/>
      <c r="E10" s="102"/>
      <c r="H10" t="s">
        <v>320</v>
      </c>
      <c r="J10" s="102"/>
      <c r="K10" s="102"/>
      <c r="L10" s="102"/>
      <c r="N10" s="102"/>
      <c r="O10" s="102"/>
      <c r="P10" s="102"/>
      <c r="R10" s="102"/>
      <c r="S10" s="102"/>
      <c r="T10" s="102"/>
      <c r="V10" s="102"/>
      <c r="W10" s="102"/>
      <c r="X10" s="102"/>
      <c r="Z10" s="102"/>
      <c r="AA10" s="102"/>
      <c r="AB10" s="102"/>
    </row>
    <row r="11" spans="1:28" x14ac:dyDescent="0.25">
      <c r="A11" s="101" t="s">
        <v>321</v>
      </c>
      <c r="C11" s="102"/>
      <c r="D11" s="102"/>
      <c r="E11" s="102"/>
      <c r="H11" s="101" t="s">
        <v>321</v>
      </c>
      <c r="I11" s="101"/>
      <c r="J11" s="102"/>
      <c r="K11" s="102"/>
      <c r="L11" s="102"/>
      <c r="N11" s="102"/>
      <c r="O11" s="102"/>
      <c r="P11" s="102"/>
      <c r="R11" s="102"/>
      <c r="S11" s="102"/>
      <c r="T11" s="102"/>
      <c r="V11" s="102"/>
      <c r="W11" s="102"/>
      <c r="X11" s="102"/>
      <c r="Z11" s="102"/>
      <c r="AA11" s="102"/>
      <c r="AB11" s="102"/>
    </row>
    <row r="13" spans="1:28" x14ac:dyDescent="0.25">
      <c r="A13" s="104" t="s">
        <v>327</v>
      </c>
      <c r="H13" s="104" t="s">
        <v>327</v>
      </c>
      <c r="I13" s="104"/>
    </row>
    <row r="14" spans="1:28" x14ac:dyDescent="0.25">
      <c r="C14" t="s">
        <v>322</v>
      </c>
      <c r="D14" t="s">
        <v>325</v>
      </c>
      <c r="J14" t="s">
        <v>322</v>
      </c>
      <c r="K14" t="s">
        <v>325</v>
      </c>
      <c r="N14" t="s">
        <v>322</v>
      </c>
      <c r="O14" t="s">
        <v>325</v>
      </c>
      <c r="R14" t="s">
        <v>322</v>
      </c>
      <c r="S14" t="s">
        <v>325</v>
      </c>
      <c r="V14" t="s">
        <v>322</v>
      </c>
      <c r="W14" t="s">
        <v>325</v>
      </c>
      <c r="Z14" t="s">
        <v>322</v>
      </c>
      <c r="AA14" t="s">
        <v>325</v>
      </c>
    </row>
    <row r="15" spans="1:28" x14ac:dyDescent="0.25">
      <c r="A15" t="s">
        <v>317</v>
      </c>
      <c r="C15" t="s">
        <v>323</v>
      </c>
      <c r="D15" t="s">
        <v>326</v>
      </c>
      <c r="H15" t="s">
        <v>317</v>
      </c>
      <c r="J15" t="s">
        <v>323</v>
      </c>
      <c r="K15" t="s">
        <v>326</v>
      </c>
      <c r="N15" t="s">
        <v>323</v>
      </c>
      <c r="O15" t="s">
        <v>326</v>
      </c>
      <c r="R15" t="s">
        <v>323</v>
      </c>
      <c r="S15" t="s">
        <v>326</v>
      </c>
      <c r="V15" t="s">
        <v>323</v>
      </c>
      <c r="W15" t="s">
        <v>326</v>
      </c>
      <c r="Z15" t="s">
        <v>323</v>
      </c>
      <c r="AA15" t="s">
        <v>326</v>
      </c>
    </row>
    <row r="16" spans="1:28" x14ac:dyDescent="0.25">
      <c r="A16" t="s">
        <v>319</v>
      </c>
      <c r="C16" s="102"/>
      <c r="D16" s="102"/>
      <c r="H16" t="s">
        <v>319</v>
      </c>
      <c r="J16" s="102"/>
      <c r="K16" s="102"/>
      <c r="N16" s="102"/>
      <c r="O16" s="102"/>
      <c r="R16" s="102"/>
      <c r="S16" s="102"/>
      <c r="V16" s="102"/>
      <c r="W16" s="102"/>
      <c r="Z16" s="102"/>
      <c r="AA16" s="102"/>
    </row>
    <row r="17" spans="1:27" x14ac:dyDescent="0.25">
      <c r="A17" t="s">
        <v>320</v>
      </c>
      <c r="C17" s="102"/>
      <c r="D17" s="102"/>
      <c r="H17" t="s">
        <v>320</v>
      </c>
      <c r="J17" s="102"/>
      <c r="K17" s="102"/>
      <c r="N17" s="102"/>
      <c r="O17" s="102"/>
      <c r="R17" s="102"/>
      <c r="S17" s="102"/>
      <c r="V17" s="102"/>
      <c r="W17" s="102"/>
      <c r="Z17" s="102"/>
      <c r="AA17" s="102"/>
    </row>
    <row r="18" spans="1:27" x14ac:dyDescent="0.25">
      <c r="A18" s="101" t="s">
        <v>321</v>
      </c>
      <c r="C18" s="102"/>
      <c r="D18" s="102"/>
      <c r="H18" s="101" t="s">
        <v>321</v>
      </c>
      <c r="I18" s="101"/>
      <c r="J18" s="102"/>
      <c r="K18" s="102"/>
      <c r="N18" s="102"/>
      <c r="O18" s="102"/>
      <c r="R18" s="102"/>
      <c r="S18" s="102"/>
      <c r="V18" s="102"/>
      <c r="W18" s="102"/>
      <c r="Z18" s="102"/>
      <c r="AA18" s="102"/>
    </row>
    <row r="19" spans="1:27" x14ac:dyDescent="0.25">
      <c r="A19" s="101"/>
      <c r="H19" s="101"/>
      <c r="I19" s="101"/>
    </row>
    <row r="20" spans="1:27" x14ac:dyDescent="0.25">
      <c r="A20" s="101"/>
      <c r="H20" s="101"/>
      <c r="I20" s="101"/>
      <c r="J20" t="s">
        <v>332</v>
      </c>
      <c r="K20" t="s">
        <v>334</v>
      </c>
      <c r="N20" t="s">
        <v>332</v>
      </c>
      <c r="O20" t="s">
        <v>334</v>
      </c>
      <c r="R20" t="s">
        <v>332</v>
      </c>
      <c r="S20" t="s">
        <v>334</v>
      </c>
      <c r="V20" t="s">
        <v>332</v>
      </c>
      <c r="W20" t="s">
        <v>334</v>
      </c>
      <c r="Z20" t="s">
        <v>332</v>
      </c>
      <c r="AA20" t="s">
        <v>334</v>
      </c>
    </row>
    <row r="21" spans="1:27" x14ac:dyDescent="0.25">
      <c r="A21" s="101"/>
      <c r="H21" s="101"/>
      <c r="I21" s="101"/>
      <c r="J21" t="s">
        <v>333</v>
      </c>
      <c r="K21" t="s">
        <v>323</v>
      </c>
      <c r="N21" t="s">
        <v>333</v>
      </c>
      <c r="O21" t="s">
        <v>323</v>
      </c>
      <c r="R21" t="s">
        <v>333</v>
      </c>
      <c r="S21" t="s">
        <v>323</v>
      </c>
      <c r="V21" t="s">
        <v>333</v>
      </c>
      <c r="W21" t="s">
        <v>323</v>
      </c>
      <c r="Z21" t="s">
        <v>333</v>
      </c>
      <c r="AA21" t="s">
        <v>323</v>
      </c>
    </row>
    <row r="22" spans="1:27" x14ac:dyDescent="0.25">
      <c r="A22" s="101"/>
      <c r="H22" s="105" t="s">
        <v>335</v>
      </c>
      <c r="I22" s="101"/>
      <c r="J22" s="102"/>
      <c r="K22" s="102"/>
      <c r="N22" s="102"/>
      <c r="O22" s="102"/>
      <c r="R22" s="102"/>
      <c r="S22" s="102"/>
      <c r="V22" s="102"/>
      <c r="W22" s="102"/>
      <c r="Z22" s="102"/>
      <c r="AA22" s="102"/>
    </row>
    <row r="23" spans="1:27" x14ac:dyDescent="0.25">
      <c r="H23" s="105" t="s">
        <v>336</v>
      </c>
      <c r="J23" s="102"/>
      <c r="K23" s="102"/>
      <c r="N23" s="102"/>
      <c r="O23" s="102"/>
      <c r="R23" s="102"/>
      <c r="S23" s="102"/>
      <c r="V23" s="102"/>
      <c r="W23" s="102"/>
      <c r="Z23" s="102"/>
      <c r="AA23" s="102"/>
    </row>
    <row r="24" spans="1:27" x14ac:dyDescent="0.25">
      <c r="H24" s="105"/>
    </row>
    <row r="25" spans="1:27" x14ac:dyDescent="0.25">
      <c r="A25" s="104" t="s">
        <v>328</v>
      </c>
      <c r="H25" s="104" t="s">
        <v>328</v>
      </c>
      <c r="I25" s="104"/>
    </row>
    <row r="26" spans="1:27" x14ac:dyDescent="0.25">
      <c r="C26" t="s">
        <v>322</v>
      </c>
      <c r="D26" t="s">
        <v>325</v>
      </c>
      <c r="J26" t="s">
        <v>322</v>
      </c>
      <c r="K26" t="s">
        <v>325</v>
      </c>
      <c r="N26" t="s">
        <v>322</v>
      </c>
      <c r="O26" t="s">
        <v>325</v>
      </c>
      <c r="R26" t="s">
        <v>322</v>
      </c>
      <c r="S26" t="s">
        <v>325</v>
      </c>
      <c r="V26" t="s">
        <v>322</v>
      </c>
      <c r="W26" t="s">
        <v>325</v>
      </c>
      <c r="Z26" t="s">
        <v>322</v>
      </c>
      <c r="AA26" t="s">
        <v>325</v>
      </c>
    </row>
    <row r="27" spans="1:27" x14ac:dyDescent="0.25">
      <c r="A27" t="s">
        <v>317</v>
      </c>
      <c r="C27" t="s">
        <v>323</v>
      </c>
      <c r="D27" t="s">
        <v>326</v>
      </c>
      <c r="H27" t="s">
        <v>317</v>
      </c>
      <c r="J27" t="s">
        <v>323</v>
      </c>
      <c r="K27" t="s">
        <v>326</v>
      </c>
      <c r="N27" t="s">
        <v>323</v>
      </c>
      <c r="O27" t="s">
        <v>326</v>
      </c>
      <c r="R27" t="s">
        <v>323</v>
      </c>
      <c r="S27" t="s">
        <v>326</v>
      </c>
      <c r="V27" t="s">
        <v>323</v>
      </c>
      <c r="W27" t="s">
        <v>326</v>
      </c>
      <c r="Z27" t="s">
        <v>323</v>
      </c>
      <c r="AA27" t="s">
        <v>326</v>
      </c>
    </row>
    <row r="28" spans="1:27" x14ac:dyDescent="0.25">
      <c r="A28" t="s">
        <v>319</v>
      </c>
      <c r="C28" s="102"/>
      <c r="D28" s="102"/>
      <c r="H28" t="s">
        <v>319</v>
      </c>
      <c r="J28" s="102"/>
      <c r="K28" s="102"/>
      <c r="N28" s="102"/>
      <c r="O28" s="102"/>
      <c r="R28" s="102"/>
      <c r="S28" s="102"/>
      <c r="V28" s="102"/>
      <c r="W28" s="102"/>
      <c r="Z28" s="102"/>
      <c r="AA28" s="102"/>
    </row>
    <row r="29" spans="1:27" x14ac:dyDescent="0.25">
      <c r="A29" t="s">
        <v>320</v>
      </c>
      <c r="C29" s="102"/>
      <c r="D29" s="102"/>
      <c r="H29" t="s">
        <v>320</v>
      </c>
      <c r="J29" s="102"/>
      <c r="K29" s="102"/>
      <c r="N29" s="102"/>
      <c r="O29" s="102"/>
      <c r="R29" s="102"/>
      <c r="S29" s="102"/>
      <c r="V29" s="102"/>
      <c r="W29" s="102"/>
      <c r="Z29" s="102"/>
      <c r="AA29" s="102"/>
    </row>
    <row r="30" spans="1:27" x14ac:dyDescent="0.25">
      <c r="A30" s="101" t="s">
        <v>321</v>
      </c>
      <c r="C30" s="102"/>
      <c r="D30" s="102"/>
      <c r="H30" s="101" t="s">
        <v>321</v>
      </c>
      <c r="I30" s="101"/>
      <c r="J30" s="102"/>
      <c r="K30" s="102"/>
      <c r="N30" s="102"/>
      <c r="O30" s="102"/>
      <c r="R30" s="102"/>
      <c r="S30" s="102"/>
      <c r="V30" s="102"/>
      <c r="W30" s="102"/>
      <c r="Z30" s="102"/>
      <c r="AA30" s="102"/>
    </row>
    <row r="31" spans="1:27" x14ac:dyDescent="0.25">
      <c r="A31" s="101"/>
      <c r="H31" s="101"/>
      <c r="I31" s="101"/>
    </row>
    <row r="32" spans="1:27" x14ac:dyDescent="0.25">
      <c r="A32" s="101"/>
      <c r="H32" s="101"/>
      <c r="I32" s="101"/>
      <c r="J32" t="s">
        <v>332</v>
      </c>
      <c r="K32" t="s">
        <v>334</v>
      </c>
      <c r="N32" t="s">
        <v>332</v>
      </c>
      <c r="O32" t="s">
        <v>334</v>
      </c>
      <c r="R32" t="s">
        <v>332</v>
      </c>
      <c r="S32" t="s">
        <v>334</v>
      </c>
      <c r="V32" t="s">
        <v>332</v>
      </c>
      <c r="W32" t="s">
        <v>334</v>
      </c>
      <c r="Z32" t="s">
        <v>332</v>
      </c>
      <c r="AA32" t="s">
        <v>334</v>
      </c>
    </row>
    <row r="33" spans="1:28" x14ac:dyDescent="0.25">
      <c r="A33" s="101"/>
      <c r="H33" s="101"/>
      <c r="I33" s="101"/>
      <c r="J33" t="s">
        <v>333</v>
      </c>
      <c r="K33" t="s">
        <v>323</v>
      </c>
      <c r="N33" t="s">
        <v>333</v>
      </c>
      <c r="O33" t="s">
        <v>323</v>
      </c>
      <c r="R33" t="s">
        <v>333</v>
      </c>
      <c r="S33" t="s">
        <v>323</v>
      </c>
      <c r="V33" t="s">
        <v>333</v>
      </c>
      <c r="W33" t="s">
        <v>323</v>
      </c>
      <c r="Z33" t="s">
        <v>333</v>
      </c>
      <c r="AA33" t="s">
        <v>323</v>
      </c>
    </row>
    <row r="34" spans="1:28" x14ac:dyDescent="0.25">
      <c r="A34" s="101"/>
      <c r="H34" s="105" t="s">
        <v>335</v>
      </c>
      <c r="I34" s="101"/>
      <c r="J34" s="102"/>
      <c r="K34" s="102"/>
      <c r="N34" s="102"/>
      <c r="O34" s="102"/>
      <c r="R34" s="102"/>
      <c r="S34" s="102"/>
      <c r="V34" s="102"/>
      <c r="W34" s="102"/>
      <c r="Z34" s="102"/>
      <c r="AA34" s="102"/>
    </row>
    <row r="35" spans="1:28" x14ac:dyDescent="0.25">
      <c r="A35" s="101"/>
      <c r="H35" s="105" t="s">
        <v>336</v>
      </c>
      <c r="J35" s="102"/>
      <c r="K35" s="102"/>
      <c r="N35" s="102"/>
      <c r="O35" s="102"/>
      <c r="R35" s="102"/>
      <c r="S35" s="102"/>
      <c r="V35" s="102"/>
      <c r="W35" s="102"/>
      <c r="Z35" s="102"/>
      <c r="AA35" s="102"/>
    </row>
    <row r="37" spans="1:28" x14ac:dyDescent="0.25">
      <c r="A37" s="104" t="s">
        <v>329</v>
      </c>
      <c r="H37" s="104" t="s">
        <v>329</v>
      </c>
      <c r="I37" s="104"/>
    </row>
    <row r="38" spans="1:28" x14ac:dyDescent="0.25">
      <c r="C38" t="s">
        <v>322</v>
      </c>
      <c r="D38" t="s">
        <v>322</v>
      </c>
      <c r="E38" t="s">
        <v>325</v>
      </c>
      <c r="J38" t="s">
        <v>322</v>
      </c>
      <c r="K38" t="s">
        <v>322</v>
      </c>
      <c r="L38" t="s">
        <v>325</v>
      </c>
      <c r="N38" t="s">
        <v>322</v>
      </c>
      <c r="O38" t="s">
        <v>322</v>
      </c>
      <c r="P38" t="s">
        <v>325</v>
      </c>
      <c r="R38" t="s">
        <v>322</v>
      </c>
      <c r="S38" t="s">
        <v>322</v>
      </c>
      <c r="T38" t="s">
        <v>325</v>
      </c>
      <c r="V38" t="s">
        <v>322</v>
      </c>
      <c r="W38" t="s">
        <v>322</v>
      </c>
      <c r="X38" t="s">
        <v>325</v>
      </c>
      <c r="Z38" t="s">
        <v>322</v>
      </c>
      <c r="AA38" t="s">
        <v>322</v>
      </c>
      <c r="AB38" t="s">
        <v>325</v>
      </c>
    </row>
    <row r="39" spans="1:28" x14ac:dyDescent="0.25">
      <c r="A39" t="s">
        <v>317</v>
      </c>
      <c r="C39" t="s">
        <v>323</v>
      </c>
      <c r="D39" t="s">
        <v>324</v>
      </c>
      <c r="E39" t="s">
        <v>326</v>
      </c>
      <c r="H39" t="s">
        <v>317</v>
      </c>
      <c r="J39" t="s">
        <v>323</v>
      </c>
      <c r="K39" t="s">
        <v>324</v>
      </c>
      <c r="L39" t="s">
        <v>326</v>
      </c>
      <c r="N39" t="s">
        <v>323</v>
      </c>
      <c r="O39" t="s">
        <v>324</v>
      </c>
      <c r="P39" t="s">
        <v>326</v>
      </c>
      <c r="R39" t="s">
        <v>323</v>
      </c>
      <c r="S39" t="s">
        <v>324</v>
      </c>
      <c r="T39" t="s">
        <v>326</v>
      </c>
      <c r="V39" t="s">
        <v>323</v>
      </c>
      <c r="W39" t="s">
        <v>324</v>
      </c>
      <c r="X39" t="s">
        <v>326</v>
      </c>
      <c r="Z39" t="s">
        <v>323</v>
      </c>
      <c r="AA39" t="s">
        <v>324</v>
      </c>
      <c r="AB39" t="s">
        <v>326</v>
      </c>
    </row>
    <row r="40" spans="1:28" x14ac:dyDescent="0.25">
      <c r="A40" t="s">
        <v>319</v>
      </c>
      <c r="C40" s="102"/>
      <c r="D40" s="102"/>
      <c r="E40" s="102"/>
      <c r="H40" t="s">
        <v>319</v>
      </c>
      <c r="J40" s="102"/>
      <c r="K40" s="102"/>
      <c r="L40" s="102"/>
      <c r="N40" s="102"/>
      <c r="O40" s="102"/>
      <c r="P40" s="102"/>
      <c r="R40" s="102"/>
      <c r="S40" s="102"/>
      <c r="T40" s="102"/>
      <c r="V40" s="102"/>
      <c r="W40" s="102"/>
      <c r="X40" s="102"/>
      <c r="Z40" s="102"/>
      <c r="AA40" s="102"/>
      <c r="AB40" s="102"/>
    </row>
    <row r="41" spans="1:28" x14ac:dyDescent="0.25">
      <c r="A41" t="s">
        <v>320</v>
      </c>
      <c r="C41" s="102"/>
      <c r="D41" s="102"/>
      <c r="E41" s="102"/>
      <c r="H41" t="s">
        <v>320</v>
      </c>
      <c r="J41" s="102"/>
      <c r="K41" s="102"/>
      <c r="L41" s="102"/>
      <c r="N41" s="102"/>
      <c r="O41" s="102"/>
      <c r="P41" s="102"/>
      <c r="R41" s="102"/>
      <c r="S41" s="102"/>
      <c r="T41" s="102"/>
      <c r="V41" s="102"/>
      <c r="W41" s="102"/>
      <c r="X41" s="102"/>
      <c r="Z41" s="102"/>
      <c r="AA41" s="102"/>
      <c r="AB41" s="102"/>
    </row>
    <row r="42" spans="1:28" x14ac:dyDescent="0.25">
      <c r="A42" s="101" t="s">
        <v>321</v>
      </c>
      <c r="C42" s="102"/>
      <c r="D42" s="102"/>
      <c r="E42" s="102"/>
      <c r="H42" s="101" t="s">
        <v>321</v>
      </c>
      <c r="I42" s="101"/>
      <c r="J42" s="102"/>
      <c r="K42" s="102"/>
      <c r="L42" s="102"/>
      <c r="N42" s="102"/>
      <c r="O42" s="102"/>
      <c r="P42" s="102"/>
      <c r="R42" s="102"/>
      <c r="S42" s="102"/>
      <c r="T42" s="102"/>
      <c r="V42" s="102"/>
      <c r="W42" s="102"/>
      <c r="X42" s="102"/>
      <c r="Z42" s="102"/>
      <c r="AA42" s="102"/>
      <c r="AB42" s="102"/>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Buget CF</vt:lpstr>
      <vt:lpstr>Întreprindere in dificultate</vt:lpstr>
      <vt:lpstr>consum existent si prognozat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Armasu</dc:creator>
  <cp:lastModifiedBy>Alina Costachescu</cp:lastModifiedBy>
  <cp:lastPrinted>2021-08-04T14:02:34Z</cp:lastPrinted>
  <dcterms:created xsi:type="dcterms:W3CDTF">2021-05-19T08:02:49Z</dcterms:created>
  <dcterms:modified xsi:type="dcterms:W3CDTF">2022-09-27T07:25:43Z</dcterms:modified>
</cp:coreProperties>
</file>